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amkova\Documents\_Projekty\_2024\09_24 Sedlnice - Ženklava, km 18,120 - 20,350\"/>
    </mc:Choice>
  </mc:AlternateContent>
  <bookViews>
    <workbookView xWindow="0" yWindow="0" windowWidth="0" windowHeight="0"/>
  </bookViews>
  <sheets>
    <sheet name="Rekapitulace stavby" sheetId="1" r:id="rId1"/>
    <sheet name="SO 01 - Odtěžení nánosů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Odtěžení nánosů'!$C$82:$K$140</definedName>
    <definedName name="_xlnm.Print_Area" localSheetId="1">'SO 01 - Odtěžení nánosů'!$C$4:$J$39,'SO 01 - Odtěžení nánosů'!$C$45:$J$64,'SO 01 - Odtěžení nánosů'!$C$70:$K$140</definedName>
    <definedName name="_xlnm.Print_Titles" localSheetId="1">'SO 01 - Odtěžení nánosů'!$82:$82</definedName>
    <definedName name="_xlnm._FilterDatabase" localSheetId="2" hidden="1">'VON - Vedlejší a ostatní ...'!$C$83:$K$105</definedName>
    <definedName name="_xlnm.Print_Area" localSheetId="2">'VON - Vedlejší a ostatní ...'!$C$4:$J$39,'VON - Vedlejší a ostatní ...'!$C$45:$J$65,'VON - Vedlejší a ostatní ...'!$C$71:$K$105</definedName>
    <definedName name="_xlnm.Print_Titles" localSheetId="2">'VON - Vedlejší a ostatní ...'!$83:$83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T96"/>
  <c r="R97"/>
  <c r="R96"/>
  <c r="P97"/>
  <c r="P96"/>
  <c r="BI92"/>
  <c r="BH92"/>
  <c r="BG92"/>
  <c r="BF92"/>
  <c r="T92"/>
  <c r="T91"/>
  <c r="R92"/>
  <c r="R91"/>
  <c r="P92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2" r="J140"/>
  <c r="J37"/>
  <c r="J36"/>
  <c i="1" r="AY55"/>
  <c i="2" r="J35"/>
  <c i="1" r="AX55"/>
  <c i="2" r="J63"/>
  <c r="BI136"/>
  <c r="BH136"/>
  <c r="BG136"/>
  <c r="BF136"/>
  <c r="T136"/>
  <c r="T135"/>
  <c r="R136"/>
  <c r="R135"/>
  <c r="P136"/>
  <c r="P135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102"/>
  <c r="BH102"/>
  <c r="BG102"/>
  <c r="BF102"/>
  <c r="T102"/>
  <c r="R102"/>
  <c r="P102"/>
  <c r="BI97"/>
  <c r="BH97"/>
  <c r="BG97"/>
  <c r="BF97"/>
  <c r="T97"/>
  <c r="R97"/>
  <c r="P97"/>
  <c r="BI92"/>
  <c r="BH92"/>
  <c r="BG92"/>
  <c r="BF92"/>
  <c r="T92"/>
  <c r="R92"/>
  <c r="P92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" r="L50"/>
  <c r="AM50"/>
  <c r="AM49"/>
  <c r="L49"/>
  <c r="AM47"/>
  <c r="L47"/>
  <c r="L45"/>
  <c r="L44"/>
  <c i="2" r="J131"/>
  <c r="J136"/>
  <c i="3" r="J87"/>
  <c i="2" r="BK86"/>
  <c r="BK136"/>
  <c r="J107"/>
  <c i="1" r="AS54"/>
  <c i="2" r="BK92"/>
  <c r="J102"/>
  <c r="BK117"/>
  <c i="3" r="BK103"/>
  <c i="2" r="J127"/>
  <c i="3" r="J92"/>
  <c r="BK97"/>
  <c i="2" r="J122"/>
  <c r="BK97"/>
  <c i="3" r="BK100"/>
  <c r="BK87"/>
  <c i="2" r="BK131"/>
  <c i="3" r="J97"/>
  <c r="J100"/>
  <c r="BK89"/>
  <c i="2" r="J117"/>
  <c i="3" r="J103"/>
  <c i="2" r="J86"/>
  <c r="J97"/>
  <c r="BK122"/>
  <c r="BK112"/>
  <c r="J92"/>
  <c r="J112"/>
  <c i="3" r="BK92"/>
  <c i="2" r="BK107"/>
  <c i="3" r="J89"/>
  <c i="2" r="BK102"/>
  <c r="BK127"/>
  <c l="1" r="P85"/>
  <c r="P84"/>
  <c r="P83"/>
  <c i="1" r="AU55"/>
  <c i="2" r="BK85"/>
  <c r="J85"/>
  <c r="J61"/>
  <c i="3" r="P86"/>
  <c r="BK99"/>
  <c r="J99"/>
  <c r="J64"/>
  <c r="R86"/>
  <c i="2" r="R85"/>
  <c r="R84"/>
  <c r="R83"/>
  <c i="3" r="BK86"/>
  <c r="J86"/>
  <c r="J61"/>
  <c r="P99"/>
  <c i="2" r="T85"/>
  <c r="T84"/>
  <c r="T83"/>
  <c i="3" r="R99"/>
  <c r="T86"/>
  <c r="T99"/>
  <c i="2" r="BK135"/>
  <c r="J135"/>
  <c r="J62"/>
  <c i="3" r="BK91"/>
  <c r="J91"/>
  <c r="J62"/>
  <c r="BK96"/>
  <c r="J96"/>
  <c r="J63"/>
  <c i="2" r="BK84"/>
  <c r="J84"/>
  <c r="J60"/>
  <c i="3" r="J78"/>
  <c r="E48"/>
  <c r="F55"/>
  <c r="BE89"/>
  <c r="BE92"/>
  <c r="BE97"/>
  <c r="BE87"/>
  <c r="BE100"/>
  <c r="BE103"/>
  <c i="2" r="BE117"/>
  <c r="BE122"/>
  <c r="BE107"/>
  <c r="E48"/>
  <c r="BE97"/>
  <c r="J52"/>
  <c r="BE112"/>
  <c r="F55"/>
  <c r="BE86"/>
  <c r="BE127"/>
  <c r="BE131"/>
  <c r="BE92"/>
  <c r="BE102"/>
  <c r="BE136"/>
  <c r="F36"/>
  <c i="1" r="BC55"/>
  <c i="3" r="F34"/>
  <c i="1" r="BA56"/>
  <c i="2" r="J34"/>
  <c i="1" r="AW55"/>
  <c i="3" r="F37"/>
  <c i="1" r="BD56"/>
  <c i="2" r="F37"/>
  <c i="1" r="BD55"/>
  <c i="3" r="F35"/>
  <c i="1" r="BB56"/>
  <c i="2" r="F35"/>
  <c i="1" r="BB55"/>
  <c i="2" r="F34"/>
  <c i="1" r="BA55"/>
  <c i="3" r="F36"/>
  <c i="1" r="BC56"/>
  <c i="3" r="J34"/>
  <c i="1" r="AW56"/>
  <c i="3" l="1" r="R85"/>
  <c r="R84"/>
  <c r="T85"/>
  <c r="T84"/>
  <c r="P85"/>
  <c r="P84"/>
  <c i="1" r="AU56"/>
  <c i="3" r="BK85"/>
  <c r="J85"/>
  <c r="J60"/>
  <c i="2" r="BK83"/>
  <c r="J83"/>
  <c r="J59"/>
  <c i="1" r="AU54"/>
  <c r="BC54"/>
  <c r="AY54"/>
  <c r="BA54"/>
  <c r="AW54"/>
  <c r="AK30"/>
  <c i="2" r="F33"/>
  <c i="1" r="AZ55"/>
  <c i="3" r="F33"/>
  <c i="1" r="AZ56"/>
  <c i="2" r="J33"/>
  <c i="1" r="AV55"/>
  <c r="AT55"/>
  <c i="3" r="J33"/>
  <c i="1" r="AV56"/>
  <c r="AT56"/>
  <c r="BB54"/>
  <c r="W31"/>
  <c r="BD54"/>
  <c r="W33"/>
  <c i="3" l="1" r="BK84"/>
  <c r="J84"/>
  <c r="J59"/>
  <c i="1" r="AX54"/>
  <c r="W30"/>
  <c r="W32"/>
  <c i="2" r="J30"/>
  <c i="1" r="AG55"/>
  <c r="AZ54"/>
  <c r="W29"/>
  <c i="2" l="1" r="J39"/>
  <c i="1" r="AN55"/>
  <c i="3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<sst xmlns="http://schemas.openxmlformats.org/spreadsheetml/2006/main">
  <si>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</si>
  <si>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</si>
  <si>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</si>
  <si>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</si>
  <si>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</si>
  <si>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{ec4d4eb5-4d02-442f-9f32-e558583838d2}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</si>
  <si>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</si>
  <si>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</si>
  <si>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</si>
  <si>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</si>
  <si>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</si>
  <si>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</si>
  <si>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</si>
  <si>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</si>
  <si>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09/24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</si>
  <si>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</si>
  <si>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</si>
  <si>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Sedlnice - Ženklava, km 18,120 - 20,337</t>
  </si>
  <si>
    <t>KSO:</t>
  </si>
  <si>
    <t/>
  </si>
  <si>
    <t>CC-CZ:</t>
  </si>
  <si>
    <t>Místo:</t>
  </si>
  <si>
    <t>Ženklava</t>
  </si>
  <si>
    <t>Datum:</t>
  </si>
  <si>
    <t>6. 8. 2025</t>
  </si>
  <si>
    <t>Zadavatel:</t>
  </si>
  <si>
    <t>IČ:</t>
  </si>
  <si>
    <t>Povodní Odry, státní podnik</t>
  </si>
  <si>
    <t>DIČ:</t>
  </si>
  <si>
    <t>Účastník:</t>
  </si>
  <si>
    <t>Vyplň údaj</t>
  </si>
  <si>
    <t>Projektant:</t>
  </si>
  <si>
    <t>Ing. Samková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</si>
  <si>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</si>
  <si>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</si>
  <si>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</si>
  <si>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</si>
  <si>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</si>
  <si>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</si>
  <si>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</si>
  <si>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</si>
  <si>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</si>
  <si>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</si>
  <si>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</si>
  <si>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</si>
  <si>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</si>
  <si>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</si>
  <si>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</si>
  <si>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</si>
  <si>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</si>
  <si>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</si>
  <si>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</si>
  <si>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</si>
  <si>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</si>
  <si>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</si>
  <si>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</si>
  <si>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</si>
  <si>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</si>
  <si>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</si>
  <si>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</si>
  <si>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</si>
  <si>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</si>
  <si>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</si>
  <si>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</si>
  <si>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</si>
  <si>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</si>
  <si>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</si>
  <si>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</si>
  <si>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</si>
  <si>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</si>
  <si>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</si>
  <si>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</si>
  <si>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</si>
  <si>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</si>
  <si>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</si>
  <si>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</si>
  <si>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</si>
  <si>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Odtěžení nánosů</t>
  </si>
  <si>
    <t>STA</t>
  </si>
  <si>
    <t>1</t>
  </si>
  <si>
    <t>{5947af9e-27c4-4dff-a4e7-f8e1a7bfa181}</t>
  </si>
  <si>
    <t>2</t>
  </si>
  <si>
    <t>VON</t>
  </si>
  <si>
    <t>Vedlejší a ostatní náklady</t>
  </si>
  <si>
    <t>{31bc1b48-d40b-4504-b199-8420adc91273}</t>
  </si>
  <si>
    <t>KRYCÍ LIST SOUPISU PRACÍ</t>
  </si>
  <si>
    <t>Objekt:</t>
  </si>
  <si>
    <t>SO 01 - Odtěžení nánosů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</si>
  <si>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</si>
  <si>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</si>
  <si>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</si>
  <si>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</si>
  <si>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</si>
  <si>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</si>
  <si>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</si>
  <si>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</si>
  <si>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</si>
  <si>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</si>
  <si>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</si>
  <si>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</si>
  <si>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</si>
  <si>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</si>
  <si>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</si>
  <si>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</si>
  <si>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</si>
  <si>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</si>
  <si>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</si>
  <si>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</si>
  <si>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</si>
  <si>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</si>
  <si>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</si>
  <si>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</si>
  <si>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</si>
  <si>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</si>
  <si>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124153102</t>
  </si>
  <si>
    <t>Vykopávky pro koryta vodotečí strojně v hornině třídy těžitelnosti I skupiny 1 a 2 přes 1 000 do 5 000 m3</t>
  </si>
  <si>
    <t>m3</t>
  </si>
  <si>
    <t>CS ÚRS 2025 02</t>
  </si>
  <si>
    <t>4</t>
  </si>
  <si>
    <t>1664792313</t>
  </si>
  <si>
    <t>Online PSC</t>
  </si>
  <si>
    <t>https://podminky.urs.cz/item/CS_URS_2025_02/124153102</t>
  </si>
  <si>
    <t>P</t>
  </si>
  <si>
    <t>Poznámka k položce:_x000d_
viz. příloha G.3. Výpočet kubatur</t>
  </si>
  <si>
    <t>VV</t>
  </si>
  <si>
    <t>"nánosy v korytě"2168</t>
  </si>
  <si>
    <t>"nánosy pod mosty"-68</t>
  </si>
  <si>
    <t>Součet</t>
  </si>
  <si>
    <t>129001101</t>
  </si>
  <si>
    <t>Příplatek k cenám vykopávek za ztížení vykopávky v blízkosti podzemního vedení nebo výbušnin v horninách jakékoliv třídy</t>
  </si>
  <si>
    <t>-977406743</t>
  </si>
  <si>
    <t>https://podminky.urs.cz/item/CS_URS_2025_02/129001101</t>
  </si>
  <si>
    <t>Poznámka k položce:_x000d_
těžení nánosů v blízkosti podzemních inženýrských sítí</t>
  </si>
  <si>
    <t>20</t>
  </si>
  <si>
    <t>11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</si>
  <si>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</si>
  <si>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</si>
  <si>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338312367</t>
  </si>
  <si>
    <t>https://podminky.urs.cz/item/CS_URS_2025_02/162251101</t>
  </si>
  <si>
    <t>Poznámka k položce:_x000d_
přemístění výkopku v toku ke sjezdu</t>
  </si>
  <si>
    <t>1860/4</t>
  </si>
  <si>
    <t>9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</si>
  <si>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</si>
  <si>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</si>
  <si>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-2141542468</t>
  </si>
  <si>
    <t>https://podminky.urs.cz/item/CS_URS_2025_02/162251102</t>
  </si>
  <si>
    <t>1860/2</t>
  </si>
  <si>
    <t>10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</si>
  <si>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</si>
  <si>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</si>
  <si>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-1504760112</t>
  </si>
  <si>
    <t>https://podminky.urs.cz/item/CS_URS_2025_02/162351103</t>
  </si>
  <si>
    <t>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</si>
  <si>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</si>
  <si>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</si>
  <si>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-1626412476</t>
  </si>
  <si>
    <t>https://podminky.urs.cz/item/CS_URS_2025_02/162751117</t>
  </si>
  <si>
    <t>Poznámka k položce:_x000d_
Celková kubatura nánosů - rozhrnutí do výmolů ve dně</t>
  </si>
  <si>
    <t>2168-308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</si>
  <si>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</si>
  <si>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</si>
  <si>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969240990</t>
  </si>
  <si>
    <t>https://podminky.urs.cz/item/CS_URS_2025_02/162751119</t>
  </si>
  <si>
    <t>Poznámka k položce:_x000d_
odvoz nánosů na skládku+ 11 km</t>
  </si>
  <si>
    <t>1860*11</t>
  </si>
  <si>
    <t>167151111</t>
  </si>
  <si>
    <t>Nakládání, skládání a překládání neulehlého výkopku nebo sypaniny strojně nakládání, množství přes 100 m3, z hornin třídy těžitelnosti I, skupiny 1 až 3</t>
  </si>
  <si>
    <t>-1693409332</t>
  </si>
  <si>
    <t>https://podminky.urs.cz/item/CS_URS_2025_02/167151111</t>
  </si>
  <si>
    <t>Poznámka k položce:_x000d_
Nakládání výkopku</t>
  </si>
  <si>
    <t>1860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</si>
  <si>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</si>
  <si>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</si>
  <si>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</si>
  <si>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</si>
  <si>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1429681175</t>
  </si>
  <si>
    <t>https://podminky.urs.cz/item/CS_URS_2025_02/171201231</t>
  </si>
  <si>
    <t>1860*1,67</t>
  </si>
  <si>
    <t>6</t>
  </si>
  <si>
    <t>171251201</t>
  </si>
  <si>
    <t>Uložení sypaniny na skládky nebo meziskládky bez hutnění s upravením uložené sypaniny do předepsaného tvaru</t>
  </si>
  <si>
    <t>-852832666</t>
  </si>
  <si>
    <t>https://podminky.urs.cz/item/CS_URS_2025_02/171251201</t>
  </si>
  <si>
    <t>Ostatní konstrukce a práce, bourání</t>
  </si>
  <si>
    <t>8</t>
  </si>
  <si>
    <t>952904111</t>
  </si>
  <si>
    <t>Čištění mostních objektů odstranění nánosů z otvorů strojně</t>
  </si>
  <si>
    <t>-369636979</t>
  </si>
  <si>
    <t>https://podminky.urs.cz/item/CS_URS_2025_02/952904111</t>
  </si>
  <si>
    <t>68</t>
  </si>
  <si>
    <t>998</t>
  </si>
  <si>
    <t>Přesun hmot</t>
  </si>
  <si>
    <t>VON - Vedlejší a ostatní náklady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</si>
  <si>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</si>
  <si>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</si>
  <si>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</si>
  <si>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</si>
  <si>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</si>
  <si>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</si>
  <si>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</si>
  <si>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</si>
  <si>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</si>
  <si>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012444000</t>
  </si>
  <si>
    <t>Geodetické měření skutečného provedení stavby</t>
  </si>
  <si>
    <t>kpl</t>
  </si>
  <si>
    <t>1024</t>
  </si>
  <si>
    <t>1919546407</t>
  </si>
  <si>
    <t>https://podminky.urs.cz/item/CS_URS_2025_02/012444000</t>
  </si>
  <si>
    <t>013254000</t>
  </si>
  <si>
    <t>Dokumentace skutečného provedení stavby</t>
  </si>
  <si>
    <t>-210939196</t>
  </si>
  <si>
    <t>https://podminky.urs.cz/item/CS_URS_2025_02/013254000</t>
  </si>
  <si>
    <t>VRN2</t>
  </si>
  <si>
    <t>Příprava staveniště</t>
  </si>
  <si>
    <t>021203000</t>
  </si>
  <si>
    <t>Stěhování přírodních hodnot</t>
  </si>
  <si>
    <t>-13521789</t>
  </si>
  <si>
    <t>https://podminky.urs.cz/item/CS_URS_2025_02/021203000</t>
  </si>
  <si>
    <t>Poznámka k položce:_x000d_
slovení rybí osádky</t>
  </si>
  <si>
    <t>1*3 'Přepočtené koeficientem množství</t>
  </si>
  <si>
    <t>VRN3</t>
  </si>
  <si>
    <t>Zařízení staveniště</t>
  </si>
  <si>
    <t>032803000</t>
  </si>
  <si>
    <t>Ostatní vybavení staveniště</t>
  </si>
  <si>
    <t>-1743509721</t>
  </si>
  <si>
    <t>https://podminky.urs.cz/item/CS_URS_2025_02/032803000</t>
  </si>
  <si>
    <t>VRN9</t>
  </si>
  <si>
    <t>Ostatní náklady</t>
  </si>
  <si>
    <t>7</t>
  </si>
  <si>
    <t>091703000</t>
  </si>
  <si>
    <t>Náklady na údržbu</t>
  </si>
  <si>
    <t>1258650459</t>
  </si>
  <si>
    <t>https://podminky.urs.cz/item/CS_URS_2025_02/091703000</t>
  </si>
  <si>
    <t>Poznámka k položce:_x000d_
čištění komunikací</t>
  </si>
  <si>
    <t>094002000</t>
  </si>
  <si>
    <t>Ostatní náklady související s výstavbou</t>
  </si>
  <si>
    <t>-590042187</t>
  </si>
  <si>
    <t>https://podminky.urs.cz/item/CS_URS_2025_02/094002000</t>
  </si>
  <si>
    <t>Poznámka k položce:_x000d_
zajištění dopravního značení, pasport okolních objektů před zahájením prací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</si>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</sst>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0" xfId="0" applyFont="1" applyBorder="1" applyAlignment="1" applyProtection="1"/>
    <xf numFmtId="0" fontId="8" fillId="0" borderId="21" xfId="0" applyFont="1" applyBorder="1" applyAlignment="1" applyProtection="1"/>
    <xf numFmtId="166" fontId="8" fillId="0" borderId="21" xfId="0" applyNumberFormat="1" applyFont="1" applyBorder="1" applyAlignment="1" applyProtection="1"/>
    <xf numFmtId="166" fontId="8" fillId="0" borderId="22" xfId="0" applyNumberFormat="1" applyFont="1" applyBorder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4153102" TargetMode="External" /><Relationship Id="rId2" Type="http://schemas.openxmlformats.org/officeDocument/2006/relationships/hyperlink" Target="https://podminky.urs.cz/item/CS_URS_2025_02/129001101" TargetMode="External" /><Relationship Id="rId3" Type="http://schemas.openxmlformats.org/officeDocument/2006/relationships/hyperlink" Target="https://podminky.urs.cz/item/CS_URS_2025_02/162251101" TargetMode="External" /><Relationship Id="rId4" Type="http://schemas.openxmlformats.org/officeDocument/2006/relationships/hyperlink" Target="https://podminky.urs.cz/item/CS_URS_2025_02/162251102" TargetMode="External" /><Relationship Id="rId5" Type="http://schemas.openxmlformats.org/officeDocument/2006/relationships/hyperlink" Target="https://podminky.urs.cz/item/CS_URS_2025_02/162351103" TargetMode="External" /><Relationship Id="rId6" Type="http://schemas.openxmlformats.org/officeDocument/2006/relationships/hyperlink" Target="https://podminky.urs.cz/item/CS_URS_2025_02/162751117" TargetMode="External" /><Relationship Id="rId7" Type="http://schemas.openxmlformats.org/officeDocument/2006/relationships/hyperlink" Target="https://podminky.urs.cz/item/CS_URS_2025_02/162751119" TargetMode="External" /><Relationship Id="rId8" Type="http://schemas.openxmlformats.org/officeDocument/2006/relationships/hyperlink" Target="https://podminky.urs.cz/item/CS_URS_2025_02/167151111" TargetMode="External" /><Relationship Id="rId9" Type="http://schemas.openxmlformats.org/officeDocument/2006/relationships/hyperlink" Target="https://podminky.urs.cz/item/CS_URS_2025_02/171201231" TargetMode="External" /><Relationship Id="rId10" Type="http://schemas.openxmlformats.org/officeDocument/2006/relationships/hyperlink" Target="https://podminky.urs.cz/item/CS_URS_2025_02/171251201" TargetMode="External" /><Relationship Id="rId11" Type="http://schemas.openxmlformats.org/officeDocument/2006/relationships/hyperlink" Target="https://podminky.urs.cz/item/CS_URS_2025_02/952904111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2444000" TargetMode="External" /><Relationship Id="rId2" Type="http://schemas.openxmlformats.org/officeDocument/2006/relationships/hyperlink" Target="https://podminky.urs.cz/item/CS_URS_2025_02/013254000" TargetMode="External" /><Relationship Id="rId3" Type="http://schemas.openxmlformats.org/officeDocument/2006/relationships/hyperlink" Target="https://podminky.urs.cz/item/CS_URS_2025_02/021203000" TargetMode="External" /><Relationship Id="rId4" Type="http://schemas.openxmlformats.org/officeDocument/2006/relationships/hyperlink" Target="https://podminky.urs.cz/item/CS_URS_2025_02/032803000" TargetMode="External" /><Relationship Id="rId5" Type="http://schemas.openxmlformats.org/officeDocument/2006/relationships/hyperlink" Target="https://podminky.urs.cz/item/CS_URS_2025_02/091703000" TargetMode="External" /><Relationship Id="rId6" Type="http://schemas.openxmlformats.org/officeDocument/2006/relationships/hyperlink" Target="https://podminky.urs.cz/item/CS_URS_2025_02/094002000" TargetMode="External" /><Relationship Id="rId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09/24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Sedlnice - Ženklava, km 18,120 - 20,337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Ženklava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6. 8. 2025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Povodní Odry,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Samková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Samková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16.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Odtěžení nánosů'!J30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01 - Odtěžení nánosů'!P83</f>
        <v>0</v>
      </c>
      <c r="AV55" s="121">
        <f>'SO 01 - Odtěžení nánosů'!J33</f>
        <v>0</v>
      </c>
      <c r="AW55" s="121">
        <f>'SO 01 - Odtěžení nánosů'!J34</f>
        <v>0</v>
      </c>
      <c r="AX55" s="121">
        <f>'SO 01 - Odtěžení nánosů'!J35</f>
        <v>0</v>
      </c>
      <c r="AY55" s="121">
        <f>'SO 01 - Odtěžení nánosů'!J36</f>
        <v>0</v>
      </c>
      <c r="AZ55" s="121">
        <f>'SO 01 - Odtěžení nánosů'!F33</f>
        <v>0</v>
      </c>
      <c r="BA55" s="121">
        <f>'SO 01 - Odtěžení nánosů'!F34</f>
        <v>0</v>
      </c>
      <c r="BB55" s="121">
        <f>'SO 01 - Odtěžení nánosů'!F35</f>
        <v>0</v>
      </c>
      <c r="BC55" s="121">
        <f>'SO 01 - Odtěžení nánosů'!F36</f>
        <v>0</v>
      </c>
      <c r="BD55" s="123">
        <f>'SO 01 - Odtěžení nánosů'!F37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16.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'VON - Vedlejší a ostatní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5">
        <v>0</v>
      </c>
      <c r="AT56" s="126">
        <f>ROUND(SUM(AV56:AW56),2)</f>
        <v>0</v>
      </c>
      <c r="AU56" s="127">
        <f>'VON - Vedlejší a ostatní ...'!P84</f>
        <v>0</v>
      </c>
      <c r="AV56" s="126">
        <f>'VON - Vedlejší a ostatní ...'!J33</f>
        <v>0</v>
      </c>
      <c r="AW56" s="126">
        <f>'VON - Vedlejší a ostatní ...'!J34</f>
        <v>0</v>
      </c>
      <c r="AX56" s="126">
        <f>'VON - Vedlejší a ostatní ...'!J35</f>
        <v>0</v>
      </c>
      <c r="AY56" s="126">
        <f>'VON - Vedlejší a ostatní ...'!J36</f>
        <v>0</v>
      </c>
      <c r="AZ56" s="126">
        <f>'VON - Vedlejší a ostatní ...'!F33</f>
        <v>0</v>
      </c>
      <c r="BA56" s="126">
        <f>'VON - Vedlejší a ostatní ...'!F34</f>
        <v>0</v>
      </c>
      <c r="BB56" s="126">
        <f>'VON - Vedlejší a ostatní ...'!F35</f>
        <v>0</v>
      </c>
      <c r="BC56" s="126">
        <f>'VON - Vedlejší a ostatní ...'!F36</f>
        <v>0</v>
      </c>
      <c r="BD56" s="128">
        <f>'VON - Vedlejší a ostatní 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eT1ciUJZWSc0L2VRVDuL8NQSyGrWYeGfbeK3NcLLF6RBi0yaq/+WVO6YKSqbgtlF3/ON/lyMCshzaq7FLJgJrA==" hashValue="longElBtSDzLzdN4l6nm79Dq82PpCZ5exgXZKDjkcgfPNkMuH7ZUiA7J0ZpVIcCstvz3GZULOjc9oMlX0eE8s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Odtěžení nánosů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Sedlnice - Ženklava, km 18,120 - 20,337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6. 8. 2025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ROUND((SUM(BE83:BE140)),  2)</f>
        <v>0</v>
      </c>
      <c r="G33" s="39"/>
      <c r="H33" s="39"/>
      <c r="I33" s="149">
        <v>0.20999999999999999</v>
      </c>
      <c r="J33" s="148">
        <f>ROUND(((SUM(BE83:BE140))*I33),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ROUND((SUM(BF83:BF140)),  2)</f>
        <v>0</v>
      </c>
      <c r="G34" s="39"/>
      <c r="H34" s="39"/>
      <c r="I34" s="149">
        <v>0.12</v>
      </c>
      <c r="J34" s="148">
        <f>ROUND(((SUM(BF83:BF140))*I34),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ROUND((SUM(BG83:BG140)),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ROUND((SUM(BH83:BH140)),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ROUND((SUM(BI83:BI140)),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Sedlnice - Ženklava, km 18,120 - 20,337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Odtěžení nánosů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Ženklava</v>
      </c>
      <c r="G52" s="41"/>
      <c r="H52" s="41"/>
      <c r="I52" s="33" t="s">
        <v>23</v>
      </c>
      <c r="J52" s="73" t="str">
        <f>IF(J12="","",J12)</f>
        <v>6. 8. 2025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Povodní Odry, státní podnik</v>
      </c>
      <c r="G54" s="41"/>
      <c r="H54" s="41"/>
      <c r="I54" s="33" t="s">
        <v>31</v>
      </c>
      <c r="J54" s="37" t="str">
        <f>E21</f>
        <v>Ing. Samková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Samková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89</v>
      </c>
      <c r="D57" s="163"/>
      <c r="E57" s="163"/>
      <c r="F57" s="163"/>
      <c r="G57" s="163"/>
      <c r="H57" s="163"/>
      <c r="I57" s="163"/>
      <c r="J57" s="164" t="s">
        <v>90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6"/>
      <c r="C60" s="167"/>
      <c r="D60" s="168" t="s">
        <v>92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93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94</v>
      </c>
      <c r="E62" s="175"/>
      <c r="F62" s="175"/>
      <c r="G62" s="175"/>
      <c r="H62" s="175"/>
      <c r="I62" s="175"/>
      <c r="J62" s="176">
        <f>J135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95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96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Sedlnice - Ženklava, km 18,120 - 20,337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86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01 - Odtěžení nánosů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Ženklava</v>
      </c>
      <c r="G77" s="41"/>
      <c r="H77" s="41"/>
      <c r="I77" s="33" t="s">
        <v>23</v>
      </c>
      <c r="J77" s="73" t="str">
        <f>IF(J12="","",J12)</f>
        <v>6. 8. 2025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Povodní Odry, státní podnik</v>
      </c>
      <c r="G79" s="41"/>
      <c r="H79" s="41"/>
      <c r="I79" s="33" t="s">
        <v>31</v>
      </c>
      <c r="J79" s="37" t="str">
        <f>E21</f>
        <v>Ing. Samková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Samková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97</v>
      </c>
      <c r="D82" s="181" t="s">
        <v>56</v>
      </c>
      <c r="E82" s="181" t="s">
        <v>52</v>
      </c>
      <c r="F82" s="181" t="s">
        <v>53</v>
      </c>
      <c r="G82" s="181" t="s">
        <v>98</v>
      </c>
      <c r="H82" s="181" t="s">
        <v>99</v>
      </c>
      <c r="I82" s="181" t="s">
        <v>100</v>
      </c>
      <c r="J82" s="181" t="s">
        <v>90</v>
      </c>
      <c r="K82" s="182" t="s">
        <v>101</v>
      </c>
      <c r="L82" s="183"/>
      <c r="M82" s="93" t="s">
        <v>19</v>
      </c>
      <c r="N82" s="94" t="s">
        <v>41</v>
      </c>
      <c r="O82" s="94" t="s">
        <v>102</v>
      </c>
      <c r="P82" s="94" t="s">
        <v>103</v>
      </c>
      <c r="Q82" s="94" t="s">
        <v>104</v>
      </c>
      <c r="R82" s="94" t="s">
        <v>105</v>
      </c>
      <c r="S82" s="94" t="s">
        <v>106</v>
      </c>
      <c r="T82" s="95" t="s">
        <v>107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108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0.068000000000000005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70</v>
      </c>
      <c r="AU83" s="18" t="s">
        <v>91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70</v>
      </c>
      <c r="E84" s="192" t="s">
        <v>109</v>
      </c>
      <c r="F84" s="192" t="s">
        <v>110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P85+P135+P140</f>
        <v>0</v>
      </c>
      <c r="Q84" s="197"/>
      <c r="R84" s="198">
        <f>R85+R135+R140</f>
        <v>0</v>
      </c>
      <c r="S84" s="197"/>
      <c r="T84" s="199">
        <f>T85+T135+T140</f>
        <v>0.068000000000000005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79</v>
      </c>
      <c r="AT84" s="201" t="s">
        <v>70</v>
      </c>
      <c r="AU84" s="201" t="s">
        <v>71</v>
      </c>
      <c r="AY84" s="200" t="s">
        <v>111</v>
      </c>
      <c r="BK84" s="202">
        <f>BK85+BK135+BK140</f>
        <v>0</v>
      </c>
    </row>
    <row r="85" s="12" customFormat="1" ht="22.8" customHeight="1">
      <c r="A85" s="12"/>
      <c r="B85" s="189"/>
      <c r="C85" s="190"/>
      <c r="D85" s="191" t="s">
        <v>70</v>
      </c>
      <c r="E85" s="203" t="s">
        <v>79</v>
      </c>
      <c r="F85" s="203" t="s">
        <v>112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SUM(P86:P134)</f>
        <v>0</v>
      </c>
      <c r="Q85" s="197"/>
      <c r="R85" s="198">
        <f>SUM(R86:R134)</f>
        <v>0</v>
      </c>
      <c r="S85" s="197"/>
      <c r="T85" s="199">
        <f>SUM(T86:T134)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79</v>
      </c>
      <c r="AT85" s="201" t="s">
        <v>70</v>
      </c>
      <c r="AU85" s="201" t="s">
        <v>79</v>
      </c>
      <c r="AY85" s="200" t="s">
        <v>111</v>
      </c>
      <c r="BK85" s="202">
        <f>SUM(BK86:BK134)</f>
        <v>0</v>
      </c>
    </row>
    <row r="86" s="2" customFormat="1" ht="21.75" customHeight="1">
      <c r="A86" s="39"/>
      <c r="B86" s="40"/>
      <c r="C86" s="205" t="s">
        <v>79</v>
      </c>
      <c r="D86" s="205" t="s">
        <v>113</v>
      </c>
      <c r="E86" s="206" t="s">
        <v>114</v>
      </c>
      <c r="F86" s="207" t="s">
        <v>115</v>
      </c>
      <c r="G86" s="208" t="s">
        <v>116</v>
      </c>
      <c r="H86" s="209">
        <v>2100</v>
      </c>
      <c r="I86" s="210"/>
      <c r="J86" s="211">
        <f>ROUND(I86*H86,2)</f>
        <v>0</v>
      </c>
      <c r="K86" s="207" t="s">
        <v>117</v>
      </c>
      <c r="L86" s="45"/>
      <c r="M86" s="212" t="s">
        <v>19</v>
      </c>
      <c r="N86" s="213" t="s">
        <v>42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118</v>
      </c>
      <c r="AT86" s="216" t="s">
        <v>113</v>
      </c>
      <c r="AU86" s="216" t="s">
        <v>81</v>
      </c>
      <c r="AY86" s="18" t="s">
        <v>111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79</v>
      </c>
      <c r="BK86" s="217">
        <f>ROUND(I86*H86,2)</f>
        <v>0</v>
      </c>
      <c r="BL86" s="18" t="s">
        <v>118</v>
      </c>
      <c r="BM86" s="216" t="s">
        <v>119</v>
      </c>
    </row>
    <row r="87" s="2" customFormat="1">
      <c r="A87" s="39"/>
      <c r="B87" s="40"/>
      <c r="C87" s="41"/>
      <c r="D87" s="218" t="s">
        <v>120</v>
      </c>
      <c r="E87" s="41"/>
      <c r="F87" s="219" t="s">
        <v>121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120</v>
      </c>
      <c r="AU87" s="18" t="s">
        <v>81</v>
      </c>
    </row>
    <row r="88" s="2" customFormat="1">
      <c r="A88" s="39"/>
      <c r="B88" s="40"/>
      <c r="C88" s="41"/>
      <c r="D88" s="223" t="s">
        <v>122</v>
      </c>
      <c r="E88" s="41"/>
      <c r="F88" s="224" t="s">
        <v>123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122</v>
      </c>
      <c r="AU88" s="18" t="s">
        <v>81</v>
      </c>
    </row>
    <row r="89" s="13" customFormat="1">
      <c r="A89" s="13"/>
      <c r="B89" s="225"/>
      <c r="C89" s="226"/>
      <c r="D89" s="223" t="s">
        <v>124</v>
      </c>
      <c r="E89" s="227" t="s">
        <v>19</v>
      </c>
      <c r="F89" s="228" t="s">
        <v>125</v>
      </c>
      <c r="G89" s="226"/>
      <c r="H89" s="229">
        <v>2168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124</v>
      </c>
      <c r="AU89" s="235" t="s">
        <v>81</v>
      </c>
      <c r="AV89" s="13" t="s">
        <v>81</v>
      </c>
      <c r="AW89" s="13" t="s">
        <v>33</v>
      </c>
      <c r="AX89" s="13" t="s">
        <v>71</v>
      </c>
      <c r="AY89" s="235" t="s">
        <v>111</v>
      </c>
    </row>
    <row r="90" s="13" customFormat="1">
      <c r="A90" s="13"/>
      <c r="B90" s="225"/>
      <c r="C90" s="226"/>
      <c r="D90" s="223" t="s">
        <v>124</v>
      </c>
      <c r="E90" s="227" t="s">
        <v>19</v>
      </c>
      <c r="F90" s="228" t="s">
        <v>126</v>
      </c>
      <c r="G90" s="226"/>
      <c r="H90" s="229">
        <v>-68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124</v>
      </c>
      <c r="AU90" s="235" t="s">
        <v>81</v>
      </c>
      <c r="AV90" s="13" t="s">
        <v>81</v>
      </c>
      <c r="AW90" s="13" t="s">
        <v>33</v>
      </c>
      <c r="AX90" s="13" t="s">
        <v>71</v>
      </c>
      <c r="AY90" s="235" t="s">
        <v>111</v>
      </c>
    </row>
    <row r="91" s="14" customFormat="1">
      <c r="A91" s="14"/>
      <c r="B91" s="236"/>
      <c r="C91" s="237"/>
      <c r="D91" s="223" t="s">
        <v>124</v>
      </c>
      <c r="E91" s="238" t="s">
        <v>19</v>
      </c>
      <c r="F91" s="239" t="s">
        <v>127</v>
      </c>
      <c r="G91" s="237"/>
      <c r="H91" s="240">
        <v>2100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124</v>
      </c>
      <c r="AU91" s="246" t="s">
        <v>81</v>
      </c>
      <c r="AV91" s="14" t="s">
        <v>118</v>
      </c>
      <c r="AW91" s="14" t="s">
        <v>33</v>
      </c>
      <c r="AX91" s="14" t="s">
        <v>79</v>
      </c>
      <c r="AY91" s="246" t="s">
        <v>111</v>
      </c>
    </row>
    <row r="92" s="2" customFormat="1" ht="24.15" customHeight="1">
      <c r="A92" s="39"/>
      <c r="B92" s="40"/>
      <c r="C92" s="205" t="s">
        <v>81</v>
      </c>
      <c r="D92" s="205" t="s">
        <v>113</v>
      </c>
      <c r="E92" s="206" t="s">
        <v>128</v>
      </c>
      <c r="F92" s="207" t="s">
        <v>129</v>
      </c>
      <c r="G92" s="208" t="s">
        <v>116</v>
      </c>
      <c r="H92" s="209">
        <v>20</v>
      </c>
      <c r="I92" s="210"/>
      <c r="J92" s="211">
        <f>ROUND(I92*H92,2)</f>
        <v>0</v>
      </c>
      <c r="K92" s="207" t="s">
        <v>117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118</v>
      </c>
      <c r="AT92" s="216" t="s">
        <v>113</v>
      </c>
      <c r="AU92" s="216" t="s">
        <v>81</v>
      </c>
      <c r="AY92" s="18" t="s">
        <v>111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118</v>
      </c>
      <c r="BM92" s="216" t="s">
        <v>130</v>
      </c>
    </row>
    <row r="93" s="2" customFormat="1">
      <c r="A93" s="39"/>
      <c r="B93" s="40"/>
      <c r="C93" s="41"/>
      <c r="D93" s="218" t="s">
        <v>120</v>
      </c>
      <c r="E93" s="41"/>
      <c r="F93" s="219" t="s">
        <v>131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120</v>
      </c>
      <c r="AU93" s="18" t="s">
        <v>81</v>
      </c>
    </row>
    <row r="94" s="2" customFormat="1">
      <c r="A94" s="39"/>
      <c r="B94" s="40"/>
      <c r="C94" s="41"/>
      <c r="D94" s="223" t="s">
        <v>122</v>
      </c>
      <c r="E94" s="41"/>
      <c r="F94" s="224" t="s">
        <v>132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122</v>
      </c>
      <c r="AU94" s="18" t="s">
        <v>81</v>
      </c>
    </row>
    <row r="95" s="13" customFormat="1">
      <c r="A95" s="13"/>
      <c r="B95" s="225"/>
      <c r="C95" s="226"/>
      <c r="D95" s="223" t="s">
        <v>124</v>
      </c>
      <c r="E95" s="227" t="s">
        <v>19</v>
      </c>
      <c r="F95" s="228" t="s">
        <v>133</v>
      </c>
      <c r="G95" s="226"/>
      <c r="H95" s="229">
        <v>20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124</v>
      </c>
      <c r="AU95" s="235" t="s">
        <v>81</v>
      </c>
      <c r="AV95" s="13" t="s">
        <v>81</v>
      </c>
      <c r="AW95" s="13" t="s">
        <v>33</v>
      </c>
      <c r="AX95" s="13" t="s">
        <v>71</v>
      </c>
      <c r="AY95" s="235" t="s">
        <v>111</v>
      </c>
    </row>
    <row r="96" s="14" customFormat="1">
      <c r="A96" s="14"/>
      <c r="B96" s="236"/>
      <c r="C96" s="237"/>
      <c r="D96" s="223" t="s">
        <v>124</v>
      </c>
      <c r="E96" s="238" t="s">
        <v>19</v>
      </c>
      <c r="F96" s="239" t="s">
        <v>127</v>
      </c>
      <c r="G96" s="237"/>
      <c r="H96" s="240">
        <v>20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124</v>
      </c>
      <c r="AU96" s="246" t="s">
        <v>81</v>
      </c>
      <c r="AV96" s="14" t="s">
        <v>118</v>
      </c>
      <c r="AW96" s="14" t="s">
        <v>33</v>
      </c>
      <c r="AX96" s="14" t="s">
        <v>79</v>
      </c>
      <c r="AY96" s="246" t="s">
        <v>111</v>
      </c>
    </row>
    <row r="97" s="2" customFormat="1" ht="33" customHeight="1">
      <c r="A97" s="39"/>
      <c r="B97" s="40"/>
      <c r="C97" s="205" t="s">
        <v>134</v>
      </c>
      <c r="D97" s="205" t="s">
        <v>113</v>
      </c>
      <c r="E97" s="206" t="s">
        <v>135</v>
      </c>
      <c r="F97" s="207" t="s">
        <v>136</v>
      </c>
      <c r="G97" s="208" t="s">
        <v>116</v>
      </c>
      <c r="H97" s="209">
        <v>465</v>
      </c>
      <c r="I97" s="210"/>
      <c r="J97" s="211">
        <f>ROUND(I97*H97,2)</f>
        <v>0</v>
      </c>
      <c r="K97" s="207" t="s">
        <v>117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118</v>
      </c>
      <c r="AT97" s="216" t="s">
        <v>113</v>
      </c>
      <c r="AU97" s="216" t="s">
        <v>81</v>
      </c>
      <c r="AY97" s="18" t="s">
        <v>111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118</v>
      </c>
      <c r="BM97" s="216" t="s">
        <v>137</v>
      </c>
    </row>
    <row r="98" s="2" customFormat="1">
      <c r="A98" s="39"/>
      <c r="B98" s="40"/>
      <c r="C98" s="41"/>
      <c r="D98" s="218" t="s">
        <v>120</v>
      </c>
      <c r="E98" s="41"/>
      <c r="F98" s="219" t="s">
        <v>138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120</v>
      </c>
      <c r="AU98" s="18" t="s">
        <v>81</v>
      </c>
    </row>
    <row r="99" s="2" customFormat="1">
      <c r="A99" s="39"/>
      <c r="B99" s="40"/>
      <c r="C99" s="41"/>
      <c r="D99" s="223" t="s">
        <v>122</v>
      </c>
      <c r="E99" s="41"/>
      <c r="F99" s="224" t="s">
        <v>139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122</v>
      </c>
      <c r="AU99" s="18" t="s">
        <v>81</v>
      </c>
    </row>
    <row r="100" s="13" customFormat="1">
      <c r="A100" s="13"/>
      <c r="B100" s="225"/>
      <c r="C100" s="226"/>
      <c r="D100" s="223" t="s">
        <v>124</v>
      </c>
      <c r="E100" s="227" t="s">
        <v>19</v>
      </c>
      <c r="F100" s="228" t="s">
        <v>140</v>
      </c>
      <c r="G100" s="226"/>
      <c r="H100" s="229">
        <v>465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124</v>
      </c>
      <c r="AU100" s="235" t="s">
        <v>81</v>
      </c>
      <c r="AV100" s="13" t="s">
        <v>81</v>
      </c>
      <c r="AW100" s="13" t="s">
        <v>33</v>
      </c>
      <c r="AX100" s="13" t="s">
        <v>71</v>
      </c>
      <c r="AY100" s="235" t="s">
        <v>111</v>
      </c>
    </row>
    <row r="101" s="14" customFormat="1">
      <c r="A101" s="14"/>
      <c r="B101" s="236"/>
      <c r="C101" s="237"/>
      <c r="D101" s="223" t="s">
        <v>124</v>
      </c>
      <c r="E101" s="238" t="s">
        <v>19</v>
      </c>
      <c r="F101" s="239" t="s">
        <v>127</v>
      </c>
      <c r="G101" s="237"/>
      <c r="H101" s="240">
        <v>465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124</v>
      </c>
      <c r="AU101" s="246" t="s">
        <v>81</v>
      </c>
      <c r="AV101" s="14" t="s">
        <v>118</v>
      </c>
      <c r="AW101" s="14" t="s">
        <v>33</v>
      </c>
      <c r="AX101" s="14" t="s">
        <v>79</v>
      </c>
      <c r="AY101" s="246" t="s">
        <v>111</v>
      </c>
    </row>
    <row r="102" s="2" customFormat="1" ht="37.8" customHeight="1">
      <c r="A102" s="39"/>
      <c r="B102" s="40"/>
      <c r="C102" s="205" t="s">
        <v>141</v>
      </c>
      <c r="D102" s="205" t="s">
        <v>113</v>
      </c>
      <c r="E102" s="206" t="s">
        <v>142</v>
      </c>
      <c r="F102" s="207" t="s">
        <v>143</v>
      </c>
      <c r="G102" s="208" t="s">
        <v>116</v>
      </c>
      <c r="H102" s="209">
        <v>930</v>
      </c>
      <c r="I102" s="210"/>
      <c r="J102" s="211">
        <f>ROUND(I102*H102,2)</f>
        <v>0</v>
      </c>
      <c r="K102" s="207" t="s">
        <v>117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118</v>
      </c>
      <c r="AT102" s="216" t="s">
        <v>113</v>
      </c>
      <c r="AU102" s="216" t="s">
        <v>81</v>
      </c>
      <c r="AY102" s="18" t="s">
        <v>111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118</v>
      </c>
      <c r="BM102" s="216" t="s">
        <v>144</v>
      </c>
    </row>
    <row r="103" s="2" customFormat="1">
      <c r="A103" s="39"/>
      <c r="B103" s="40"/>
      <c r="C103" s="41"/>
      <c r="D103" s="218" t="s">
        <v>120</v>
      </c>
      <c r="E103" s="41"/>
      <c r="F103" s="219" t="s">
        <v>145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120</v>
      </c>
      <c r="AU103" s="18" t="s">
        <v>81</v>
      </c>
    </row>
    <row r="104" s="2" customFormat="1">
      <c r="A104" s="39"/>
      <c r="B104" s="40"/>
      <c r="C104" s="41"/>
      <c r="D104" s="223" t="s">
        <v>122</v>
      </c>
      <c r="E104" s="41"/>
      <c r="F104" s="224" t="s">
        <v>139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122</v>
      </c>
      <c r="AU104" s="18" t="s">
        <v>81</v>
      </c>
    </row>
    <row r="105" s="13" customFormat="1">
      <c r="A105" s="13"/>
      <c r="B105" s="225"/>
      <c r="C105" s="226"/>
      <c r="D105" s="223" t="s">
        <v>124</v>
      </c>
      <c r="E105" s="227" t="s">
        <v>19</v>
      </c>
      <c r="F105" s="228" t="s">
        <v>146</v>
      </c>
      <c r="G105" s="226"/>
      <c r="H105" s="229">
        <v>930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124</v>
      </c>
      <c r="AU105" s="235" t="s">
        <v>81</v>
      </c>
      <c r="AV105" s="13" t="s">
        <v>81</v>
      </c>
      <c r="AW105" s="13" t="s">
        <v>33</v>
      </c>
      <c r="AX105" s="13" t="s">
        <v>71</v>
      </c>
      <c r="AY105" s="235" t="s">
        <v>111</v>
      </c>
    </row>
    <row r="106" s="14" customFormat="1">
      <c r="A106" s="14"/>
      <c r="B106" s="236"/>
      <c r="C106" s="237"/>
      <c r="D106" s="223" t="s">
        <v>124</v>
      </c>
      <c r="E106" s="238" t="s">
        <v>19</v>
      </c>
      <c r="F106" s="239" t="s">
        <v>127</v>
      </c>
      <c r="G106" s="237"/>
      <c r="H106" s="240">
        <v>930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124</v>
      </c>
      <c r="AU106" s="246" t="s">
        <v>81</v>
      </c>
      <c r="AV106" s="14" t="s">
        <v>118</v>
      </c>
      <c r="AW106" s="14" t="s">
        <v>33</v>
      </c>
      <c r="AX106" s="14" t="s">
        <v>79</v>
      </c>
      <c r="AY106" s="246" t="s">
        <v>111</v>
      </c>
    </row>
    <row r="107" s="2" customFormat="1" ht="37.8" customHeight="1">
      <c r="A107" s="39"/>
      <c r="B107" s="40"/>
      <c r="C107" s="205" t="s">
        <v>147</v>
      </c>
      <c r="D107" s="205" t="s">
        <v>113</v>
      </c>
      <c r="E107" s="206" t="s">
        <v>148</v>
      </c>
      <c r="F107" s="207" t="s">
        <v>149</v>
      </c>
      <c r="G107" s="208" t="s">
        <v>116</v>
      </c>
      <c r="H107" s="209">
        <v>465</v>
      </c>
      <c r="I107" s="210"/>
      <c r="J107" s="211">
        <f>ROUND(I107*H107,2)</f>
        <v>0</v>
      </c>
      <c r="K107" s="207" t="s">
        <v>117</v>
      </c>
      <c r="L107" s="45"/>
      <c r="M107" s="212" t="s">
        <v>19</v>
      </c>
      <c r="N107" s="213" t="s">
        <v>42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118</v>
      </c>
      <c r="AT107" s="216" t="s">
        <v>113</v>
      </c>
      <c r="AU107" s="216" t="s">
        <v>81</v>
      </c>
      <c r="AY107" s="18" t="s">
        <v>111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79</v>
      </c>
      <c r="BK107" s="217">
        <f>ROUND(I107*H107,2)</f>
        <v>0</v>
      </c>
      <c r="BL107" s="18" t="s">
        <v>118</v>
      </c>
      <c r="BM107" s="216" t="s">
        <v>150</v>
      </c>
    </row>
    <row r="108" s="2" customFormat="1">
      <c r="A108" s="39"/>
      <c r="B108" s="40"/>
      <c r="C108" s="41"/>
      <c r="D108" s="218" t="s">
        <v>120</v>
      </c>
      <c r="E108" s="41"/>
      <c r="F108" s="219" t="s">
        <v>151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120</v>
      </c>
      <c r="AU108" s="18" t="s">
        <v>81</v>
      </c>
    </row>
    <row r="109" s="2" customFormat="1">
      <c r="A109" s="39"/>
      <c r="B109" s="40"/>
      <c r="C109" s="41"/>
      <c r="D109" s="223" t="s">
        <v>122</v>
      </c>
      <c r="E109" s="41"/>
      <c r="F109" s="224" t="s">
        <v>139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122</v>
      </c>
      <c r="AU109" s="18" t="s">
        <v>81</v>
      </c>
    </row>
    <row r="110" s="13" customFormat="1">
      <c r="A110" s="13"/>
      <c r="B110" s="225"/>
      <c r="C110" s="226"/>
      <c r="D110" s="223" t="s">
        <v>124</v>
      </c>
      <c r="E110" s="227" t="s">
        <v>19</v>
      </c>
      <c r="F110" s="228" t="s">
        <v>140</v>
      </c>
      <c r="G110" s="226"/>
      <c r="H110" s="229">
        <v>465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124</v>
      </c>
      <c r="AU110" s="235" t="s">
        <v>81</v>
      </c>
      <c r="AV110" s="13" t="s">
        <v>81</v>
      </c>
      <c r="AW110" s="13" t="s">
        <v>33</v>
      </c>
      <c r="AX110" s="13" t="s">
        <v>71</v>
      </c>
      <c r="AY110" s="235" t="s">
        <v>111</v>
      </c>
    </row>
    <row r="111" s="14" customFormat="1">
      <c r="A111" s="14"/>
      <c r="B111" s="236"/>
      <c r="C111" s="237"/>
      <c r="D111" s="223" t="s">
        <v>124</v>
      </c>
      <c r="E111" s="238" t="s">
        <v>19</v>
      </c>
      <c r="F111" s="239" t="s">
        <v>127</v>
      </c>
      <c r="G111" s="237"/>
      <c r="H111" s="240">
        <v>465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124</v>
      </c>
      <c r="AU111" s="246" t="s">
        <v>81</v>
      </c>
      <c r="AV111" s="14" t="s">
        <v>118</v>
      </c>
      <c r="AW111" s="14" t="s">
        <v>33</v>
      </c>
      <c r="AX111" s="14" t="s">
        <v>79</v>
      </c>
      <c r="AY111" s="246" t="s">
        <v>111</v>
      </c>
    </row>
    <row r="112" s="2" customFormat="1" ht="37.8" customHeight="1">
      <c r="A112" s="39"/>
      <c r="B112" s="40"/>
      <c r="C112" s="205" t="s">
        <v>152</v>
      </c>
      <c r="D112" s="205" t="s">
        <v>113</v>
      </c>
      <c r="E112" s="206" t="s">
        <v>153</v>
      </c>
      <c r="F112" s="207" t="s">
        <v>154</v>
      </c>
      <c r="G112" s="208" t="s">
        <v>116</v>
      </c>
      <c r="H112" s="209">
        <v>1860</v>
      </c>
      <c r="I112" s="210"/>
      <c r="J112" s="211">
        <f>ROUND(I112*H112,2)</f>
        <v>0</v>
      </c>
      <c r="K112" s="207" t="s">
        <v>117</v>
      </c>
      <c r="L112" s="45"/>
      <c r="M112" s="212" t="s">
        <v>19</v>
      </c>
      <c r="N112" s="213" t="s">
        <v>42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118</v>
      </c>
      <c r="AT112" s="216" t="s">
        <v>113</v>
      </c>
      <c r="AU112" s="216" t="s">
        <v>81</v>
      </c>
      <c r="AY112" s="18" t="s">
        <v>111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79</v>
      </c>
      <c r="BK112" s="217">
        <f>ROUND(I112*H112,2)</f>
        <v>0</v>
      </c>
      <c r="BL112" s="18" t="s">
        <v>118</v>
      </c>
      <c r="BM112" s="216" t="s">
        <v>155</v>
      </c>
    </row>
    <row r="113" s="2" customFormat="1">
      <c r="A113" s="39"/>
      <c r="B113" s="40"/>
      <c r="C113" s="41"/>
      <c r="D113" s="218" t="s">
        <v>120</v>
      </c>
      <c r="E113" s="41"/>
      <c r="F113" s="219" t="s">
        <v>156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120</v>
      </c>
      <c r="AU113" s="18" t="s">
        <v>81</v>
      </c>
    </row>
    <row r="114" s="2" customFormat="1">
      <c r="A114" s="39"/>
      <c r="B114" s="40"/>
      <c r="C114" s="41"/>
      <c r="D114" s="223" t="s">
        <v>122</v>
      </c>
      <c r="E114" s="41"/>
      <c r="F114" s="224" t="s">
        <v>157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122</v>
      </c>
      <c r="AU114" s="18" t="s">
        <v>81</v>
      </c>
    </row>
    <row r="115" s="13" customFormat="1">
      <c r="A115" s="13"/>
      <c r="B115" s="225"/>
      <c r="C115" s="226"/>
      <c r="D115" s="223" t="s">
        <v>124</v>
      </c>
      <c r="E115" s="227" t="s">
        <v>19</v>
      </c>
      <c r="F115" s="228" t="s">
        <v>158</v>
      </c>
      <c r="G115" s="226"/>
      <c r="H115" s="229">
        <v>1860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124</v>
      </c>
      <c r="AU115" s="235" t="s">
        <v>81</v>
      </c>
      <c r="AV115" s="13" t="s">
        <v>81</v>
      </c>
      <c r="AW115" s="13" t="s">
        <v>33</v>
      </c>
      <c r="AX115" s="13" t="s">
        <v>71</v>
      </c>
      <c r="AY115" s="235" t="s">
        <v>111</v>
      </c>
    </row>
    <row r="116" s="14" customFormat="1">
      <c r="A116" s="14"/>
      <c r="B116" s="236"/>
      <c r="C116" s="237"/>
      <c r="D116" s="223" t="s">
        <v>124</v>
      </c>
      <c r="E116" s="238" t="s">
        <v>19</v>
      </c>
      <c r="F116" s="239" t="s">
        <v>127</v>
      </c>
      <c r="G116" s="237"/>
      <c r="H116" s="240">
        <v>1860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124</v>
      </c>
      <c r="AU116" s="246" t="s">
        <v>81</v>
      </c>
      <c r="AV116" s="14" t="s">
        <v>118</v>
      </c>
      <c r="AW116" s="14" t="s">
        <v>33</v>
      </c>
      <c r="AX116" s="14" t="s">
        <v>79</v>
      </c>
      <c r="AY116" s="246" t="s">
        <v>111</v>
      </c>
    </row>
    <row r="117" s="2" customFormat="1" ht="37.8" customHeight="1">
      <c r="A117" s="39"/>
      <c r="B117" s="40"/>
      <c r="C117" s="205" t="s">
        <v>118</v>
      </c>
      <c r="D117" s="205" t="s">
        <v>113</v>
      </c>
      <c r="E117" s="206" t="s">
        <v>159</v>
      </c>
      <c r="F117" s="207" t="s">
        <v>160</v>
      </c>
      <c r="G117" s="208" t="s">
        <v>116</v>
      </c>
      <c r="H117" s="209">
        <v>20460</v>
      </c>
      <c r="I117" s="210"/>
      <c r="J117" s="211">
        <f>ROUND(I117*H117,2)</f>
        <v>0</v>
      </c>
      <c r="K117" s="207" t="s">
        <v>117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118</v>
      </c>
      <c r="AT117" s="216" t="s">
        <v>113</v>
      </c>
      <c r="AU117" s="216" t="s">
        <v>81</v>
      </c>
      <c r="AY117" s="18" t="s">
        <v>111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118</v>
      </c>
      <c r="BM117" s="216" t="s">
        <v>161</v>
      </c>
    </row>
    <row r="118" s="2" customFormat="1">
      <c r="A118" s="39"/>
      <c r="B118" s="40"/>
      <c r="C118" s="41"/>
      <c r="D118" s="218" t="s">
        <v>120</v>
      </c>
      <c r="E118" s="41"/>
      <c r="F118" s="219" t="s">
        <v>162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120</v>
      </c>
      <c r="AU118" s="18" t="s">
        <v>81</v>
      </c>
    </row>
    <row r="119" s="2" customFormat="1">
      <c r="A119" s="39"/>
      <c r="B119" s="40"/>
      <c r="C119" s="41"/>
      <c r="D119" s="223" t="s">
        <v>122</v>
      </c>
      <c r="E119" s="41"/>
      <c r="F119" s="224" t="s">
        <v>163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122</v>
      </c>
      <c r="AU119" s="18" t="s">
        <v>81</v>
      </c>
    </row>
    <row r="120" s="13" customFormat="1">
      <c r="A120" s="13"/>
      <c r="B120" s="225"/>
      <c r="C120" s="226"/>
      <c r="D120" s="223" t="s">
        <v>124</v>
      </c>
      <c r="E120" s="227" t="s">
        <v>19</v>
      </c>
      <c r="F120" s="228" t="s">
        <v>164</v>
      </c>
      <c r="G120" s="226"/>
      <c r="H120" s="229">
        <v>20460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124</v>
      </c>
      <c r="AU120" s="235" t="s">
        <v>81</v>
      </c>
      <c r="AV120" s="13" t="s">
        <v>81</v>
      </c>
      <c r="AW120" s="13" t="s">
        <v>33</v>
      </c>
      <c r="AX120" s="13" t="s">
        <v>71</v>
      </c>
      <c r="AY120" s="235" t="s">
        <v>111</v>
      </c>
    </row>
    <row r="121" s="14" customFormat="1">
      <c r="A121" s="14"/>
      <c r="B121" s="236"/>
      <c r="C121" s="237"/>
      <c r="D121" s="223" t="s">
        <v>124</v>
      </c>
      <c r="E121" s="238" t="s">
        <v>19</v>
      </c>
      <c r="F121" s="239" t="s">
        <v>127</v>
      </c>
      <c r="G121" s="237"/>
      <c r="H121" s="240">
        <v>20460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124</v>
      </c>
      <c r="AU121" s="246" t="s">
        <v>81</v>
      </c>
      <c r="AV121" s="14" t="s">
        <v>118</v>
      </c>
      <c r="AW121" s="14" t="s">
        <v>33</v>
      </c>
      <c r="AX121" s="14" t="s">
        <v>79</v>
      </c>
      <c r="AY121" s="246" t="s">
        <v>111</v>
      </c>
    </row>
    <row r="122" s="2" customFormat="1" ht="24.15" customHeight="1">
      <c r="A122" s="39"/>
      <c r="B122" s="40"/>
      <c r="C122" s="205" t="s">
        <v>8</v>
      </c>
      <c r="D122" s="205" t="s">
        <v>113</v>
      </c>
      <c r="E122" s="206" t="s">
        <v>165</v>
      </c>
      <c r="F122" s="207" t="s">
        <v>166</v>
      </c>
      <c r="G122" s="208" t="s">
        <v>116</v>
      </c>
      <c r="H122" s="209">
        <v>1860</v>
      </c>
      <c r="I122" s="210"/>
      <c r="J122" s="211">
        <f>ROUND(I122*H122,2)</f>
        <v>0</v>
      </c>
      <c r="K122" s="207" t="s">
        <v>117</v>
      </c>
      <c r="L122" s="45"/>
      <c r="M122" s="212" t="s">
        <v>19</v>
      </c>
      <c r="N122" s="213" t="s">
        <v>42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118</v>
      </c>
      <c r="AT122" s="216" t="s">
        <v>113</v>
      </c>
      <c r="AU122" s="216" t="s">
        <v>81</v>
      </c>
      <c r="AY122" s="18" t="s">
        <v>111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79</v>
      </c>
      <c r="BK122" s="217">
        <f>ROUND(I122*H122,2)</f>
        <v>0</v>
      </c>
      <c r="BL122" s="18" t="s">
        <v>118</v>
      </c>
      <c r="BM122" s="216" t="s">
        <v>167</v>
      </c>
    </row>
    <row r="123" s="2" customFormat="1">
      <c r="A123" s="39"/>
      <c r="B123" s="40"/>
      <c r="C123" s="41"/>
      <c r="D123" s="218" t="s">
        <v>120</v>
      </c>
      <c r="E123" s="41"/>
      <c r="F123" s="219" t="s">
        <v>168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120</v>
      </c>
      <c r="AU123" s="18" t="s">
        <v>81</v>
      </c>
    </row>
    <row r="124" s="2" customFormat="1">
      <c r="A124" s="39"/>
      <c r="B124" s="40"/>
      <c r="C124" s="41"/>
      <c r="D124" s="223" t="s">
        <v>122</v>
      </c>
      <c r="E124" s="41"/>
      <c r="F124" s="224" t="s">
        <v>169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122</v>
      </c>
      <c r="AU124" s="18" t="s">
        <v>81</v>
      </c>
    </row>
    <row r="125" s="13" customFormat="1">
      <c r="A125" s="13"/>
      <c r="B125" s="225"/>
      <c r="C125" s="226"/>
      <c r="D125" s="223" t="s">
        <v>124</v>
      </c>
      <c r="E125" s="227" t="s">
        <v>19</v>
      </c>
      <c r="F125" s="228" t="s">
        <v>170</v>
      </c>
      <c r="G125" s="226"/>
      <c r="H125" s="229">
        <v>1860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124</v>
      </c>
      <c r="AU125" s="235" t="s">
        <v>81</v>
      </c>
      <c r="AV125" s="13" t="s">
        <v>81</v>
      </c>
      <c r="AW125" s="13" t="s">
        <v>33</v>
      </c>
      <c r="AX125" s="13" t="s">
        <v>71</v>
      </c>
      <c r="AY125" s="235" t="s">
        <v>111</v>
      </c>
    </row>
    <row r="126" s="14" customFormat="1">
      <c r="A126" s="14"/>
      <c r="B126" s="236"/>
      <c r="C126" s="237"/>
      <c r="D126" s="223" t="s">
        <v>124</v>
      </c>
      <c r="E126" s="238" t="s">
        <v>19</v>
      </c>
      <c r="F126" s="239" t="s">
        <v>127</v>
      </c>
      <c r="G126" s="237"/>
      <c r="H126" s="240">
        <v>1860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124</v>
      </c>
      <c r="AU126" s="246" t="s">
        <v>81</v>
      </c>
      <c r="AV126" s="14" t="s">
        <v>118</v>
      </c>
      <c r="AW126" s="14" t="s">
        <v>33</v>
      </c>
      <c r="AX126" s="14" t="s">
        <v>79</v>
      </c>
      <c r="AY126" s="246" t="s">
        <v>111</v>
      </c>
    </row>
    <row r="127" s="2" customFormat="1" ht="24.15" customHeight="1">
      <c r="A127" s="39"/>
      <c r="B127" s="40"/>
      <c r="C127" s="205" t="s">
        <v>171</v>
      </c>
      <c r="D127" s="205" t="s">
        <v>113</v>
      </c>
      <c r="E127" s="206" t="s">
        <v>172</v>
      </c>
      <c r="F127" s="207" t="s">
        <v>173</v>
      </c>
      <c r="G127" s="208" t="s">
        <v>174</v>
      </c>
      <c r="H127" s="209">
        <v>3106.1999999999998</v>
      </c>
      <c r="I127" s="210"/>
      <c r="J127" s="211">
        <f>ROUND(I127*H127,2)</f>
        <v>0</v>
      </c>
      <c r="K127" s="207" t="s">
        <v>117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118</v>
      </c>
      <c r="AT127" s="216" t="s">
        <v>113</v>
      </c>
      <c r="AU127" s="216" t="s">
        <v>81</v>
      </c>
      <c r="AY127" s="18" t="s">
        <v>111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118</v>
      </c>
      <c r="BM127" s="216" t="s">
        <v>175</v>
      </c>
    </row>
    <row r="128" s="2" customFormat="1">
      <c r="A128" s="39"/>
      <c r="B128" s="40"/>
      <c r="C128" s="41"/>
      <c r="D128" s="218" t="s">
        <v>120</v>
      </c>
      <c r="E128" s="41"/>
      <c r="F128" s="219" t="s">
        <v>176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120</v>
      </c>
      <c r="AU128" s="18" t="s">
        <v>81</v>
      </c>
    </row>
    <row r="129" s="13" customFormat="1">
      <c r="A129" s="13"/>
      <c r="B129" s="225"/>
      <c r="C129" s="226"/>
      <c r="D129" s="223" t="s">
        <v>124</v>
      </c>
      <c r="E129" s="227" t="s">
        <v>19</v>
      </c>
      <c r="F129" s="228" t="s">
        <v>177</v>
      </c>
      <c r="G129" s="226"/>
      <c r="H129" s="229">
        <v>3106.1999999999998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124</v>
      </c>
      <c r="AU129" s="235" t="s">
        <v>81</v>
      </c>
      <c r="AV129" s="13" t="s">
        <v>81</v>
      </c>
      <c r="AW129" s="13" t="s">
        <v>33</v>
      </c>
      <c r="AX129" s="13" t="s">
        <v>71</v>
      </c>
      <c r="AY129" s="235" t="s">
        <v>111</v>
      </c>
    </row>
    <row r="130" s="14" customFormat="1">
      <c r="A130" s="14"/>
      <c r="B130" s="236"/>
      <c r="C130" s="237"/>
      <c r="D130" s="223" t="s">
        <v>124</v>
      </c>
      <c r="E130" s="238" t="s">
        <v>19</v>
      </c>
      <c r="F130" s="239" t="s">
        <v>127</v>
      </c>
      <c r="G130" s="237"/>
      <c r="H130" s="240">
        <v>3106.1999999999998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124</v>
      </c>
      <c r="AU130" s="246" t="s">
        <v>81</v>
      </c>
      <c r="AV130" s="14" t="s">
        <v>118</v>
      </c>
      <c r="AW130" s="14" t="s">
        <v>33</v>
      </c>
      <c r="AX130" s="14" t="s">
        <v>79</v>
      </c>
      <c r="AY130" s="246" t="s">
        <v>111</v>
      </c>
    </row>
    <row r="131" s="2" customFormat="1" ht="24.15" customHeight="1">
      <c r="A131" s="39"/>
      <c r="B131" s="40"/>
      <c r="C131" s="205" t="s">
        <v>178</v>
      </c>
      <c r="D131" s="205" t="s">
        <v>113</v>
      </c>
      <c r="E131" s="206" t="s">
        <v>179</v>
      </c>
      <c r="F131" s="207" t="s">
        <v>180</v>
      </c>
      <c r="G131" s="208" t="s">
        <v>116</v>
      </c>
      <c r="H131" s="209">
        <v>1860</v>
      </c>
      <c r="I131" s="210"/>
      <c r="J131" s="211">
        <f>ROUND(I131*H131,2)</f>
        <v>0</v>
      </c>
      <c r="K131" s="207" t="s">
        <v>117</v>
      </c>
      <c r="L131" s="45"/>
      <c r="M131" s="212" t="s">
        <v>19</v>
      </c>
      <c r="N131" s="213" t="s">
        <v>42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118</v>
      </c>
      <c r="AT131" s="216" t="s">
        <v>113</v>
      </c>
      <c r="AU131" s="216" t="s">
        <v>81</v>
      </c>
      <c r="AY131" s="18" t="s">
        <v>111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79</v>
      </c>
      <c r="BK131" s="217">
        <f>ROUND(I131*H131,2)</f>
        <v>0</v>
      </c>
      <c r="BL131" s="18" t="s">
        <v>118</v>
      </c>
      <c r="BM131" s="216" t="s">
        <v>181</v>
      </c>
    </row>
    <row r="132" s="2" customFormat="1">
      <c r="A132" s="39"/>
      <c r="B132" s="40"/>
      <c r="C132" s="41"/>
      <c r="D132" s="218" t="s">
        <v>120</v>
      </c>
      <c r="E132" s="41"/>
      <c r="F132" s="219" t="s">
        <v>182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120</v>
      </c>
      <c r="AU132" s="18" t="s">
        <v>81</v>
      </c>
    </row>
    <row r="133" s="13" customFormat="1">
      <c r="A133" s="13"/>
      <c r="B133" s="225"/>
      <c r="C133" s="226"/>
      <c r="D133" s="223" t="s">
        <v>124</v>
      </c>
      <c r="E133" s="227" t="s">
        <v>19</v>
      </c>
      <c r="F133" s="228" t="s">
        <v>170</v>
      </c>
      <c r="G133" s="226"/>
      <c r="H133" s="229">
        <v>1860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124</v>
      </c>
      <c r="AU133" s="235" t="s">
        <v>81</v>
      </c>
      <c r="AV133" s="13" t="s">
        <v>81</v>
      </c>
      <c r="AW133" s="13" t="s">
        <v>33</v>
      </c>
      <c r="AX133" s="13" t="s">
        <v>71</v>
      </c>
      <c r="AY133" s="235" t="s">
        <v>111</v>
      </c>
    </row>
    <row r="134" s="14" customFormat="1">
      <c r="A134" s="14"/>
      <c r="B134" s="236"/>
      <c r="C134" s="237"/>
      <c r="D134" s="223" t="s">
        <v>124</v>
      </c>
      <c r="E134" s="238" t="s">
        <v>19</v>
      </c>
      <c r="F134" s="239" t="s">
        <v>127</v>
      </c>
      <c r="G134" s="237"/>
      <c r="H134" s="240">
        <v>1860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124</v>
      </c>
      <c r="AU134" s="246" t="s">
        <v>81</v>
      </c>
      <c r="AV134" s="14" t="s">
        <v>118</v>
      </c>
      <c r="AW134" s="14" t="s">
        <v>33</v>
      </c>
      <c r="AX134" s="14" t="s">
        <v>79</v>
      </c>
      <c r="AY134" s="246" t="s">
        <v>111</v>
      </c>
    </row>
    <row r="135" s="12" customFormat="1" ht="22.8" customHeight="1">
      <c r="A135" s="12"/>
      <c r="B135" s="189"/>
      <c r="C135" s="190"/>
      <c r="D135" s="191" t="s">
        <v>70</v>
      </c>
      <c r="E135" s="203" t="s">
        <v>141</v>
      </c>
      <c r="F135" s="203" t="s">
        <v>183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SUM(P136:P139)</f>
        <v>0</v>
      </c>
      <c r="Q135" s="197"/>
      <c r="R135" s="198">
        <f>SUM(R136:R139)</f>
        <v>0</v>
      </c>
      <c r="S135" s="197"/>
      <c r="T135" s="199">
        <f>SUM(T136:T139)</f>
        <v>0.068000000000000005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79</v>
      </c>
      <c r="AT135" s="201" t="s">
        <v>70</v>
      </c>
      <c r="AU135" s="201" t="s">
        <v>79</v>
      </c>
      <c r="AY135" s="200" t="s">
        <v>111</v>
      </c>
      <c r="BK135" s="202">
        <f>SUM(BK136:BK139)</f>
        <v>0</v>
      </c>
    </row>
    <row r="136" s="2" customFormat="1" ht="16.5" customHeight="1">
      <c r="A136" s="39"/>
      <c r="B136" s="40"/>
      <c r="C136" s="205" t="s">
        <v>184</v>
      </c>
      <c r="D136" s="205" t="s">
        <v>113</v>
      </c>
      <c r="E136" s="206" t="s">
        <v>185</v>
      </c>
      <c r="F136" s="207" t="s">
        <v>186</v>
      </c>
      <c r="G136" s="208" t="s">
        <v>116</v>
      </c>
      <c r="H136" s="209">
        <v>68</v>
      </c>
      <c r="I136" s="210"/>
      <c r="J136" s="211">
        <f>ROUND(I136*H136,2)</f>
        <v>0</v>
      </c>
      <c r="K136" s="207" t="s">
        <v>117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0.001</v>
      </c>
      <c r="T136" s="215">
        <f>S136*H136</f>
        <v>0.068000000000000005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118</v>
      </c>
      <c r="AT136" s="216" t="s">
        <v>113</v>
      </c>
      <c r="AU136" s="216" t="s">
        <v>81</v>
      </c>
      <c r="AY136" s="18" t="s">
        <v>111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118</v>
      </c>
      <c r="BM136" s="216" t="s">
        <v>187</v>
      </c>
    </row>
    <row r="137" s="2" customFormat="1">
      <c r="A137" s="39"/>
      <c r="B137" s="40"/>
      <c r="C137" s="41"/>
      <c r="D137" s="218" t="s">
        <v>120</v>
      </c>
      <c r="E137" s="41"/>
      <c r="F137" s="219" t="s">
        <v>188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120</v>
      </c>
      <c r="AU137" s="18" t="s">
        <v>81</v>
      </c>
    </row>
    <row r="138" s="13" customFormat="1">
      <c r="A138" s="13"/>
      <c r="B138" s="225"/>
      <c r="C138" s="226"/>
      <c r="D138" s="223" t="s">
        <v>124</v>
      </c>
      <c r="E138" s="227" t="s">
        <v>19</v>
      </c>
      <c r="F138" s="228" t="s">
        <v>189</v>
      </c>
      <c r="G138" s="226"/>
      <c r="H138" s="229">
        <v>68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124</v>
      </c>
      <c r="AU138" s="235" t="s">
        <v>81</v>
      </c>
      <c r="AV138" s="13" t="s">
        <v>81</v>
      </c>
      <c r="AW138" s="13" t="s">
        <v>33</v>
      </c>
      <c r="AX138" s="13" t="s">
        <v>71</v>
      </c>
      <c r="AY138" s="235" t="s">
        <v>111</v>
      </c>
    </row>
    <row r="139" s="14" customFormat="1">
      <c r="A139" s="14"/>
      <c r="B139" s="236"/>
      <c r="C139" s="237"/>
      <c r="D139" s="223" t="s">
        <v>124</v>
      </c>
      <c r="E139" s="238" t="s">
        <v>19</v>
      </c>
      <c r="F139" s="239" t="s">
        <v>127</v>
      </c>
      <c r="G139" s="237"/>
      <c r="H139" s="240">
        <v>68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6" t="s">
        <v>124</v>
      </c>
      <c r="AU139" s="246" t="s">
        <v>81</v>
      </c>
      <c r="AV139" s="14" t="s">
        <v>118</v>
      </c>
      <c r="AW139" s="14" t="s">
        <v>33</v>
      </c>
      <c r="AX139" s="14" t="s">
        <v>79</v>
      </c>
      <c r="AY139" s="246" t="s">
        <v>111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190</v>
      </c>
      <c r="F140" s="203" t="s">
        <v>191</v>
      </c>
      <c r="G140" s="190"/>
      <c r="H140" s="190"/>
      <c r="I140" s="193"/>
      <c r="J140" s="204">
        <f>BK140</f>
        <v>0</v>
      </c>
      <c r="K140" s="190"/>
      <c r="L140" s="195"/>
      <c r="M140" s="247"/>
      <c r="N140" s="248"/>
      <c r="O140" s="248"/>
      <c r="P140" s="249">
        <v>0</v>
      </c>
      <c r="Q140" s="248"/>
      <c r="R140" s="249">
        <v>0</v>
      </c>
      <c r="S140" s="248"/>
      <c r="T140" s="250"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111</v>
      </c>
      <c r="BK140" s="202">
        <v>0</v>
      </c>
    </row>
    <row r="141" s="2" customFormat="1" ht="6.96" customHeight="1">
      <c r="A141" s="39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Z039HdC7pmSWfh7RimA8vUO5iU22P7+VrJyd1WDMMVLoiGO04z8dlym44lvQEZW0k6vIrcVJGC7vWEEPN01bJg==" hashValue="EVk7h6tUrWMG8mT9GmTQX7z93q/DaLM8qczsDhFfcQh8REZQfI14izoFl75dumiD5ILJJTcuTU5TAqkswhAh3A==" algorithmName="SHA-512" password="CC35"/>
  <autoFilter ref="C82:K14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2/124153102"/>
    <hyperlink ref="F93" r:id="rId2" display="https://podminky.urs.cz/item/CS_URS_2025_02/129001101"/>
    <hyperlink ref="F98" r:id="rId3" display="https://podminky.urs.cz/item/CS_URS_2025_02/162251101"/>
    <hyperlink ref="F103" r:id="rId4" display="https://podminky.urs.cz/item/CS_URS_2025_02/162251102"/>
    <hyperlink ref="F108" r:id="rId5" display="https://podminky.urs.cz/item/CS_URS_2025_02/162351103"/>
    <hyperlink ref="F113" r:id="rId6" display="https://podminky.urs.cz/item/CS_URS_2025_02/162751117"/>
    <hyperlink ref="F118" r:id="rId7" display="https://podminky.urs.cz/item/CS_URS_2025_02/162751119"/>
    <hyperlink ref="F123" r:id="rId8" display="https://podminky.urs.cz/item/CS_URS_2025_02/167151111"/>
    <hyperlink ref="F128" r:id="rId9" display="https://podminky.urs.cz/item/CS_URS_2025_02/171201231"/>
    <hyperlink ref="F132" r:id="rId10" display="https://podminky.urs.cz/item/CS_URS_2025_02/171251201"/>
    <hyperlink ref="F137" r:id="rId11" display="https://podminky.urs.cz/item/CS_URS_2025_02/952904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85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Sedlnice - Ženklava, km 18,120 - 20,337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6. 8. 2025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ROUND((SUM(BE84:BE105)),  2)</f>
        <v>0</v>
      </c>
      <c r="G33" s="39"/>
      <c r="H33" s="39"/>
      <c r="I33" s="149">
        <v>0.20999999999999999</v>
      </c>
      <c r="J33" s="148">
        <f>ROUND(((SUM(BE84:BE105))*I33),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ROUND((SUM(BF84:BF105)),  2)</f>
        <v>0</v>
      </c>
      <c r="G34" s="39"/>
      <c r="H34" s="39"/>
      <c r="I34" s="149">
        <v>0.12</v>
      </c>
      <c r="J34" s="148">
        <f>ROUND(((SUM(BF84:BF105))*I34),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ROUND((SUM(BG84:BG105)),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ROUND((SUM(BH84:BH105)),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ROUND((SUM(BI84:BI105)),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Sedlnice - Ženklava, km 18,120 - 20,337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Ženklava</v>
      </c>
      <c r="G52" s="41"/>
      <c r="H52" s="41"/>
      <c r="I52" s="33" t="s">
        <v>23</v>
      </c>
      <c r="J52" s="73" t="str">
        <f>IF(J12="","",J12)</f>
        <v>6. 8. 2025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Povodní Odry, státní podnik</v>
      </c>
      <c r="G54" s="41"/>
      <c r="H54" s="41"/>
      <c r="I54" s="33" t="s">
        <v>31</v>
      </c>
      <c r="J54" s="37" t="str">
        <f>E21</f>
        <v>Ing. Samková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Samková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89</v>
      </c>
      <c r="D57" s="163"/>
      <c r="E57" s="163"/>
      <c r="F57" s="163"/>
      <c r="G57" s="163"/>
      <c r="H57" s="163"/>
      <c r="I57" s="163"/>
      <c r="J57" s="164" t="s">
        <v>90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91</v>
      </c>
    </row>
    <row r="60" s="9" customFormat="1" ht="24.96" customHeight="1">
      <c r="A60" s="9"/>
      <c r="B60" s="166"/>
      <c r="C60" s="167"/>
      <c r="D60" s="168" t="s">
        <v>193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194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195</v>
      </c>
      <c r="E62" s="175"/>
      <c r="F62" s="175"/>
      <c r="G62" s="175"/>
      <c r="H62" s="175"/>
      <c r="I62" s="175"/>
      <c r="J62" s="176">
        <f>J91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196</v>
      </c>
      <c r="E63" s="175"/>
      <c r="F63" s="175"/>
      <c r="G63" s="175"/>
      <c r="H63" s="175"/>
      <c r="I63" s="175"/>
      <c r="J63" s="176">
        <f>J96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197</v>
      </c>
      <c r="E64" s="175"/>
      <c r="F64" s="175"/>
      <c r="G64" s="175"/>
      <c r="H64" s="175"/>
      <c r="I64" s="175"/>
      <c r="J64" s="176">
        <f>J99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Sedlnice - Ženklava, km 18,120 - 20,337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VON -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Ženklava</v>
      </c>
      <c r="G78" s="41"/>
      <c r="H78" s="41"/>
      <c r="I78" s="33" t="s">
        <v>23</v>
      </c>
      <c r="J78" s="73" t="str">
        <f>IF(J12="","",J12)</f>
        <v>6. 8. 2025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Povodní Odry, státní podnik</v>
      </c>
      <c r="G80" s="41"/>
      <c r="H80" s="41"/>
      <c r="I80" s="33" t="s">
        <v>31</v>
      </c>
      <c r="J80" s="37" t="str">
        <f>E21</f>
        <v>Ing. Samková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Samková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97</v>
      </c>
      <c r="D83" s="181" t="s">
        <v>56</v>
      </c>
      <c r="E83" s="181" t="s">
        <v>52</v>
      </c>
      <c r="F83" s="181" t="s">
        <v>53</v>
      </c>
      <c r="G83" s="181" t="s">
        <v>98</v>
      </c>
      <c r="H83" s="181" t="s">
        <v>99</v>
      </c>
      <c r="I83" s="181" t="s">
        <v>100</v>
      </c>
      <c r="J83" s="181" t="s">
        <v>90</v>
      </c>
      <c r="K83" s="182" t="s">
        <v>101</v>
      </c>
      <c r="L83" s="183"/>
      <c r="M83" s="93" t="s">
        <v>19</v>
      </c>
      <c r="N83" s="94" t="s">
        <v>41</v>
      </c>
      <c r="O83" s="94" t="s">
        <v>102</v>
      </c>
      <c r="P83" s="94" t="s">
        <v>103</v>
      </c>
      <c r="Q83" s="94" t="s">
        <v>104</v>
      </c>
      <c r="R83" s="94" t="s">
        <v>105</v>
      </c>
      <c r="S83" s="94" t="s">
        <v>106</v>
      </c>
      <c r="T83" s="95" t="s">
        <v>107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108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70</v>
      </c>
      <c r="AU84" s="18" t="s">
        <v>91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70</v>
      </c>
      <c r="E85" s="192" t="s">
        <v>198</v>
      </c>
      <c r="F85" s="192" t="s">
        <v>199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P86+P91+P96+P99</f>
        <v>0</v>
      </c>
      <c r="Q85" s="197"/>
      <c r="R85" s="198">
        <f>R86+R91+R96+R99</f>
        <v>0</v>
      </c>
      <c r="S85" s="197"/>
      <c r="T85" s="199">
        <f>T86+T91+T96+T99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171</v>
      </c>
      <c r="AT85" s="201" t="s">
        <v>70</v>
      </c>
      <c r="AU85" s="201" t="s">
        <v>71</v>
      </c>
      <c r="AY85" s="200" t="s">
        <v>111</v>
      </c>
      <c r="BK85" s="202">
        <f>BK86+BK91+BK96+BK99</f>
        <v>0</v>
      </c>
    </row>
    <row r="86" s="12" customFormat="1" ht="22.8" customHeight="1">
      <c r="A86" s="12"/>
      <c r="B86" s="189"/>
      <c r="C86" s="190"/>
      <c r="D86" s="191" t="s">
        <v>70</v>
      </c>
      <c r="E86" s="203" t="s">
        <v>200</v>
      </c>
      <c r="F86" s="203" t="s">
        <v>201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SUM(P87:P90)</f>
        <v>0</v>
      </c>
      <c r="Q86" s="197"/>
      <c r="R86" s="198">
        <f>SUM(R87:R90)</f>
        <v>0</v>
      </c>
      <c r="S86" s="197"/>
      <c r="T86" s="199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171</v>
      </c>
      <c r="AT86" s="201" t="s">
        <v>70</v>
      </c>
      <c r="AU86" s="201" t="s">
        <v>79</v>
      </c>
      <c r="AY86" s="200" t="s">
        <v>111</v>
      </c>
      <c r="BK86" s="202">
        <f>SUM(BK87:BK90)</f>
        <v>0</v>
      </c>
    </row>
    <row r="87" s="2" customFormat="1" ht="16.5" customHeight="1">
      <c r="A87" s="39"/>
      <c r="B87" s="40"/>
      <c r="C87" s="205" t="s">
        <v>81</v>
      </c>
      <c r="D87" s="205" t="s">
        <v>113</v>
      </c>
      <c r="E87" s="206" t="s">
        <v>202</v>
      </c>
      <c r="F87" s="207" t="s">
        <v>203</v>
      </c>
      <c r="G87" s="208" t="s">
        <v>204</v>
      </c>
      <c r="H87" s="209">
        <v>1</v>
      </c>
      <c r="I87" s="210"/>
      <c r="J87" s="211">
        <f>ROUND(I87*H87,2)</f>
        <v>0</v>
      </c>
      <c r="K87" s="207" t="s">
        <v>117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205</v>
      </c>
      <c r="AT87" s="216" t="s">
        <v>113</v>
      </c>
      <c r="AU87" s="216" t="s">
        <v>81</v>
      </c>
      <c r="AY87" s="18" t="s">
        <v>111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205</v>
      </c>
      <c r="BM87" s="216" t="s">
        <v>206</v>
      </c>
    </row>
    <row r="88" s="2" customFormat="1">
      <c r="A88" s="39"/>
      <c r="B88" s="40"/>
      <c r="C88" s="41"/>
      <c r="D88" s="218" t="s">
        <v>120</v>
      </c>
      <c r="E88" s="41"/>
      <c r="F88" s="219" t="s">
        <v>207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120</v>
      </c>
      <c r="AU88" s="18" t="s">
        <v>81</v>
      </c>
    </row>
    <row r="89" s="2" customFormat="1" ht="16.5" customHeight="1">
      <c r="A89" s="39"/>
      <c r="B89" s="40"/>
      <c r="C89" s="205" t="s">
        <v>152</v>
      </c>
      <c r="D89" s="205" t="s">
        <v>113</v>
      </c>
      <c r="E89" s="206" t="s">
        <v>208</v>
      </c>
      <c r="F89" s="207" t="s">
        <v>209</v>
      </c>
      <c r="G89" s="208" t="s">
        <v>204</v>
      </c>
      <c r="H89" s="209">
        <v>1</v>
      </c>
      <c r="I89" s="210"/>
      <c r="J89" s="211">
        <f>ROUND(I89*H89,2)</f>
        <v>0</v>
      </c>
      <c r="K89" s="207" t="s">
        <v>117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205</v>
      </c>
      <c r="AT89" s="216" t="s">
        <v>113</v>
      </c>
      <c r="AU89" s="216" t="s">
        <v>81</v>
      </c>
      <c r="AY89" s="18" t="s">
        <v>111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205</v>
      </c>
      <c r="BM89" s="216" t="s">
        <v>210</v>
      </c>
    </row>
    <row r="90" s="2" customFormat="1">
      <c r="A90" s="39"/>
      <c r="B90" s="40"/>
      <c r="C90" s="41"/>
      <c r="D90" s="218" t="s">
        <v>120</v>
      </c>
      <c r="E90" s="41"/>
      <c r="F90" s="219" t="s">
        <v>211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120</v>
      </c>
      <c r="AU90" s="18" t="s">
        <v>81</v>
      </c>
    </row>
    <row r="91" s="12" customFormat="1" ht="22.8" customHeight="1">
      <c r="A91" s="12"/>
      <c r="B91" s="189"/>
      <c r="C91" s="190"/>
      <c r="D91" s="191" t="s">
        <v>70</v>
      </c>
      <c r="E91" s="203" t="s">
        <v>212</v>
      </c>
      <c r="F91" s="203" t="s">
        <v>213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SUM(P92:P95)</f>
        <v>0</v>
      </c>
      <c r="Q91" s="197"/>
      <c r="R91" s="198">
        <f>SUM(R92:R95)</f>
        <v>0</v>
      </c>
      <c r="S91" s="197"/>
      <c r="T91" s="199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171</v>
      </c>
      <c r="AT91" s="201" t="s">
        <v>70</v>
      </c>
      <c r="AU91" s="201" t="s">
        <v>79</v>
      </c>
      <c r="AY91" s="200" t="s">
        <v>111</v>
      </c>
      <c r="BK91" s="202">
        <f>SUM(BK92:BK95)</f>
        <v>0</v>
      </c>
    </row>
    <row r="92" s="2" customFormat="1" ht="16.5" customHeight="1">
      <c r="A92" s="39"/>
      <c r="B92" s="40"/>
      <c r="C92" s="205" t="s">
        <v>118</v>
      </c>
      <c r="D92" s="205" t="s">
        <v>113</v>
      </c>
      <c r="E92" s="206" t="s">
        <v>214</v>
      </c>
      <c r="F92" s="207" t="s">
        <v>215</v>
      </c>
      <c r="G92" s="208" t="s">
        <v>204</v>
      </c>
      <c r="H92" s="209">
        <v>3</v>
      </c>
      <c r="I92" s="210"/>
      <c r="J92" s="211">
        <f>ROUND(I92*H92,2)</f>
        <v>0</v>
      </c>
      <c r="K92" s="207" t="s">
        <v>117</v>
      </c>
      <c r="L92" s="45"/>
      <c r="M92" s="212" t="s">
        <v>19</v>
      </c>
      <c r="N92" s="213" t="s">
        <v>42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205</v>
      </c>
      <c r="AT92" s="216" t="s">
        <v>113</v>
      </c>
      <c r="AU92" s="216" t="s">
        <v>81</v>
      </c>
      <c r="AY92" s="18" t="s">
        <v>111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79</v>
      </c>
      <c r="BK92" s="217">
        <f>ROUND(I92*H92,2)</f>
        <v>0</v>
      </c>
      <c r="BL92" s="18" t="s">
        <v>205</v>
      </c>
      <c r="BM92" s="216" t="s">
        <v>216</v>
      </c>
    </row>
    <row r="93" s="2" customFormat="1">
      <c r="A93" s="39"/>
      <c r="B93" s="40"/>
      <c r="C93" s="41"/>
      <c r="D93" s="218" t="s">
        <v>120</v>
      </c>
      <c r="E93" s="41"/>
      <c r="F93" s="219" t="s">
        <v>217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120</v>
      </c>
      <c r="AU93" s="18" t="s">
        <v>81</v>
      </c>
    </row>
    <row r="94" s="2" customFormat="1">
      <c r="A94" s="39"/>
      <c r="B94" s="40"/>
      <c r="C94" s="41"/>
      <c r="D94" s="223" t="s">
        <v>122</v>
      </c>
      <c r="E94" s="41"/>
      <c r="F94" s="224" t="s">
        <v>218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122</v>
      </c>
      <c r="AU94" s="18" t="s">
        <v>81</v>
      </c>
    </row>
    <row r="95" s="13" customFormat="1">
      <c r="A95" s="13"/>
      <c r="B95" s="225"/>
      <c r="C95" s="226"/>
      <c r="D95" s="223" t="s">
        <v>124</v>
      </c>
      <c r="E95" s="226"/>
      <c r="F95" s="228" t="s">
        <v>219</v>
      </c>
      <c r="G95" s="226"/>
      <c r="H95" s="229">
        <v>3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124</v>
      </c>
      <c r="AU95" s="235" t="s">
        <v>81</v>
      </c>
      <c r="AV95" s="13" t="s">
        <v>81</v>
      </c>
      <c r="AW95" s="13" t="s">
        <v>4</v>
      </c>
      <c r="AX95" s="13" t="s">
        <v>79</v>
      </c>
      <c r="AY95" s="235" t="s">
        <v>111</v>
      </c>
    </row>
    <row r="96" s="12" customFormat="1" ht="22.8" customHeight="1">
      <c r="A96" s="12"/>
      <c r="B96" s="189"/>
      <c r="C96" s="190"/>
      <c r="D96" s="191" t="s">
        <v>70</v>
      </c>
      <c r="E96" s="203" t="s">
        <v>220</v>
      </c>
      <c r="F96" s="203" t="s">
        <v>221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SUM(P97:P98)</f>
        <v>0</v>
      </c>
      <c r="Q96" s="197"/>
      <c r="R96" s="198">
        <f>SUM(R97:R98)</f>
        <v>0</v>
      </c>
      <c r="S96" s="197"/>
      <c r="T96" s="199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171</v>
      </c>
      <c r="AT96" s="201" t="s">
        <v>70</v>
      </c>
      <c r="AU96" s="201" t="s">
        <v>79</v>
      </c>
      <c r="AY96" s="200" t="s">
        <v>111</v>
      </c>
      <c r="BK96" s="202">
        <f>SUM(BK97:BK98)</f>
        <v>0</v>
      </c>
    </row>
    <row r="97" s="2" customFormat="1" ht="16.5" customHeight="1">
      <c r="A97" s="39"/>
      <c r="B97" s="40"/>
      <c r="C97" s="205" t="s">
        <v>171</v>
      </c>
      <c r="D97" s="205" t="s">
        <v>113</v>
      </c>
      <c r="E97" s="206" t="s">
        <v>222</v>
      </c>
      <c r="F97" s="207" t="s">
        <v>223</v>
      </c>
      <c r="G97" s="208" t="s">
        <v>204</v>
      </c>
      <c r="H97" s="209">
        <v>1</v>
      </c>
      <c r="I97" s="210"/>
      <c r="J97" s="211">
        <f>ROUND(I97*H97,2)</f>
        <v>0</v>
      </c>
      <c r="K97" s="207" t="s">
        <v>117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205</v>
      </c>
      <c r="AT97" s="216" t="s">
        <v>113</v>
      </c>
      <c r="AU97" s="216" t="s">
        <v>81</v>
      </c>
      <c r="AY97" s="18" t="s">
        <v>111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205</v>
      </c>
      <c r="BM97" s="216" t="s">
        <v>224</v>
      </c>
    </row>
    <row r="98" s="2" customFormat="1">
      <c r="A98" s="39"/>
      <c r="B98" s="40"/>
      <c r="C98" s="41"/>
      <c r="D98" s="218" t="s">
        <v>120</v>
      </c>
      <c r="E98" s="41"/>
      <c r="F98" s="219" t="s">
        <v>225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120</v>
      </c>
      <c r="AU98" s="18" t="s">
        <v>81</v>
      </c>
    </row>
    <row r="99" s="12" customFormat="1" ht="22.8" customHeight="1">
      <c r="A99" s="12"/>
      <c r="B99" s="189"/>
      <c r="C99" s="190"/>
      <c r="D99" s="191" t="s">
        <v>70</v>
      </c>
      <c r="E99" s="203" t="s">
        <v>226</v>
      </c>
      <c r="F99" s="203" t="s">
        <v>227</v>
      </c>
      <c r="G99" s="190"/>
      <c r="H99" s="190"/>
      <c r="I99" s="193"/>
      <c r="J99" s="204">
        <f>BK99</f>
        <v>0</v>
      </c>
      <c r="K99" s="190"/>
      <c r="L99" s="195"/>
      <c r="M99" s="196"/>
      <c r="N99" s="197"/>
      <c r="O99" s="197"/>
      <c r="P99" s="198">
        <f>SUM(P100:P105)</f>
        <v>0</v>
      </c>
      <c r="Q99" s="197"/>
      <c r="R99" s="198">
        <f>SUM(R100:R105)</f>
        <v>0</v>
      </c>
      <c r="S99" s="197"/>
      <c r="T99" s="199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0" t="s">
        <v>171</v>
      </c>
      <c r="AT99" s="201" t="s">
        <v>70</v>
      </c>
      <c r="AU99" s="201" t="s">
        <v>79</v>
      </c>
      <c r="AY99" s="200" t="s">
        <v>111</v>
      </c>
      <c r="BK99" s="202">
        <f>SUM(BK100:BK105)</f>
        <v>0</v>
      </c>
    </row>
    <row r="100" s="2" customFormat="1" ht="16.5" customHeight="1">
      <c r="A100" s="39"/>
      <c r="B100" s="40"/>
      <c r="C100" s="205" t="s">
        <v>228</v>
      </c>
      <c r="D100" s="205" t="s">
        <v>113</v>
      </c>
      <c r="E100" s="206" t="s">
        <v>229</v>
      </c>
      <c r="F100" s="207" t="s">
        <v>230</v>
      </c>
      <c r="G100" s="208" t="s">
        <v>204</v>
      </c>
      <c r="H100" s="209">
        <v>1</v>
      </c>
      <c r="I100" s="210"/>
      <c r="J100" s="211">
        <f>ROUND(I100*H100,2)</f>
        <v>0</v>
      </c>
      <c r="K100" s="207" t="s">
        <v>117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205</v>
      </c>
      <c r="AT100" s="216" t="s">
        <v>113</v>
      </c>
      <c r="AU100" s="216" t="s">
        <v>81</v>
      </c>
      <c r="AY100" s="18" t="s">
        <v>111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205</v>
      </c>
      <c r="BM100" s="216" t="s">
        <v>231</v>
      </c>
    </row>
    <row r="101" s="2" customFormat="1">
      <c r="A101" s="39"/>
      <c r="B101" s="40"/>
      <c r="C101" s="41"/>
      <c r="D101" s="218" t="s">
        <v>120</v>
      </c>
      <c r="E101" s="41"/>
      <c r="F101" s="219" t="s">
        <v>232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120</v>
      </c>
      <c r="AU101" s="18" t="s">
        <v>81</v>
      </c>
    </row>
    <row r="102" s="2" customFormat="1">
      <c r="A102" s="39"/>
      <c r="B102" s="40"/>
      <c r="C102" s="41"/>
      <c r="D102" s="223" t="s">
        <v>122</v>
      </c>
      <c r="E102" s="41"/>
      <c r="F102" s="224" t="s">
        <v>233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122</v>
      </c>
      <c r="AU102" s="18" t="s">
        <v>81</v>
      </c>
    </row>
    <row r="103" s="2" customFormat="1" ht="16.5" customHeight="1">
      <c r="A103" s="39"/>
      <c r="B103" s="40"/>
      <c r="C103" s="205" t="s">
        <v>178</v>
      </c>
      <c r="D103" s="205" t="s">
        <v>113</v>
      </c>
      <c r="E103" s="206" t="s">
        <v>234</v>
      </c>
      <c r="F103" s="207" t="s">
        <v>235</v>
      </c>
      <c r="G103" s="208" t="s">
        <v>204</v>
      </c>
      <c r="H103" s="209">
        <v>1</v>
      </c>
      <c r="I103" s="210"/>
      <c r="J103" s="211">
        <f>ROUND(I103*H103,2)</f>
        <v>0</v>
      </c>
      <c r="K103" s="207" t="s">
        <v>117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205</v>
      </c>
      <c r="AT103" s="216" t="s">
        <v>113</v>
      </c>
      <c r="AU103" s="216" t="s">
        <v>81</v>
      </c>
      <c r="AY103" s="18" t="s">
        <v>111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205</v>
      </c>
      <c r="BM103" s="216" t="s">
        <v>236</v>
      </c>
    </row>
    <row r="104" s="2" customFormat="1">
      <c r="A104" s="39"/>
      <c r="B104" s="40"/>
      <c r="C104" s="41"/>
      <c r="D104" s="218" t="s">
        <v>120</v>
      </c>
      <c r="E104" s="41"/>
      <c r="F104" s="219" t="s">
        <v>237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120</v>
      </c>
      <c r="AU104" s="18" t="s">
        <v>81</v>
      </c>
    </row>
    <row r="105" s="2" customFormat="1">
      <c r="A105" s="39"/>
      <c r="B105" s="40"/>
      <c r="C105" s="41"/>
      <c r="D105" s="223" t="s">
        <v>122</v>
      </c>
      <c r="E105" s="41"/>
      <c r="F105" s="224" t="s">
        <v>238</v>
      </c>
      <c r="G105" s="41"/>
      <c r="H105" s="41"/>
      <c r="I105" s="220"/>
      <c r="J105" s="41"/>
      <c r="K105" s="41"/>
      <c r="L105" s="45"/>
      <c r="M105" s="251"/>
      <c r="N105" s="252"/>
      <c r="O105" s="253"/>
      <c r="P105" s="253"/>
      <c r="Q105" s="253"/>
      <c r="R105" s="253"/>
      <c r="S105" s="253"/>
      <c r="T105" s="25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122</v>
      </c>
      <c r="AU105" s="18" t="s">
        <v>81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nlF1J29ER5a+hWQdZ6Hin6J48POP2Vj+s6Djf47gScU/nQE8Q7eNt5c8PjpAOoNK9u0GcU4oxfCLAnJUfZZLgQ==" hashValue="JzmwvQHtL6rqP2A+Qbt/HvAFCQeaVbDk3ExgO7kQ/ivpk1ecDMk3EFU3ORAS/oCQO+FD4FZW8+1SiEw7CrKcPw==" algorithmName="SHA-512" password="CC35"/>
  <autoFilter ref="C83:K10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2/012444000"/>
    <hyperlink ref="F90" r:id="rId2" display="https://podminky.urs.cz/item/CS_URS_2025_02/013254000"/>
    <hyperlink ref="F93" r:id="rId3" display="https://podminky.urs.cz/item/CS_URS_2025_02/021203000"/>
    <hyperlink ref="F98" r:id="rId4" display="https://podminky.urs.cz/item/CS_URS_2025_02/032803000"/>
    <hyperlink ref="F101" r:id="rId5" display="https://podminky.urs.cz/item/CS_URS_2025_02/091703000"/>
    <hyperlink ref="F104" r:id="rId6" display="https://podminky.urs.cz/item/CS_URS_2025_02/09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5" customFormat="1" ht="45" customHeight="1">
      <c r="B3" s="259"/>
      <c r="C3" s="260" t="s">
        <v>239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240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241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242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243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244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245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246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247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248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249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78</v>
      </c>
      <c r="F18" s="266" t="s">
        <v>250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251</v>
      </c>
      <c r="F19" s="266" t="s">
        <v>252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253</v>
      </c>
      <c r="F20" s="266" t="s">
        <v>254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82</v>
      </c>
      <c r="F21" s="266" t="s">
        <v>83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255</v>
      </c>
      <c r="F22" s="266" t="s">
        <v>256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257</v>
      </c>
      <c r="F23" s="266" t="s">
        <v>258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259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260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261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262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263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264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265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266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267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97</v>
      </c>
      <c r="F36" s="266"/>
      <c r="G36" s="266" t="s">
        <v>268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269</v>
      </c>
      <c r="F37" s="266"/>
      <c r="G37" s="266" t="s">
        <v>270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52</v>
      </c>
      <c r="F38" s="266"/>
      <c r="G38" s="266" t="s">
        <v>271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53</v>
      </c>
      <c r="F39" s="266"/>
      <c r="G39" s="266" t="s">
        <v>272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98</v>
      </c>
      <c r="F40" s="266"/>
      <c r="G40" s="266" t="s">
        <v>273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99</v>
      </c>
      <c r="F41" s="266"/>
      <c r="G41" s="266" t="s">
        <v>274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275</v>
      </c>
      <c r="F42" s="266"/>
      <c r="G42" s="266" t="s">
        <v>276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277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278</v>
      </c>
      <c r="F44" s="266"/>
      <c r="G44" s="266" t="s">
        <v>279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101</v>
      </c>
      <c r="F45" s="266"/>
      <c r="G45" s="266" t="s">
        <v>280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281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282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283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284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285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286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287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288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289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290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291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292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293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294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295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296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297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298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299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300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301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302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303</v>
      </c>
      <c r="D76" s="284"/>
      <c r="E76" s="284"/>
      <c r="F76" s="284" t="s">
        <v>304</v>
      </c>
      <c r="G76" s="285"/>
      <c r="H76" s="284" t="s">
        <v>53</v>
      </c>
      <c r="I76" s="284" t="s">
        <v>56</v>
      </c>
      <c r="J76" s="284" t="s">
        <v>305</v>
      </c>
      <c r="K76" s="283"/>
    </row>
    <row r="77" s="1" customFormat="1" ht="17.25" customHeight="1">
      <c r="B77" s="281"/>
      <c r="C77" s="286" t="s">
        <v>306</v>
      </c>
      <c r="D77" s="286"/>
      <c r="E77" s="286"/>
      <c r="F77" s="287" t="s">
        <v>307</v>
      </c>
      <c r="G77" s="288"/>
      <c r="H77" s="286"/>
      <c r="I77" s="286"/>
      <c r="J77" s="286" t="s">
        <v>308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52</v>
      </c>
      <c r="D79" s="291"/>
      <c r="E79" s="291"/>
      <c r="F79" s="292" t="s">
        <v>309</v>
      </c>
      <c r="G79" s="293"/>
      <c r="H79" s="269" t="s">
        <v>310</v>
      </c>
      <c r="I79" s="269" t="s">
        <v>311</v>
      </c>
      <c r="J79" s="269">
        <v>20</v>
      </c>
      <c r="K79" s="283"/>
    </row>
    <row r="80" s="1" customFormat="1" ht="15" customHeight="1">
      <c r="B80" s="281"/>
      <c r="C80" s="269" t="s">
        <v>312</v>
      </c>
      <c r="D80" s="269"/>
      <c r="E80" s="269"/>
      <c r="F80" s="292" t="s">
        <v>309</v>
      </c>
      <c r="G80" s="293"/>
      <c r="H80" s="269" t="s">
        <v>313</v>
      </c>
      <c r="I80" s="269" t="s">
        <v>311</v>
      </c>
      <c r="J80" s="269">
        <v>120</v>
      </c>
      <c r="K80" s="283"/>
    </row>
    <row r="81" s="1" customFormat="1" ht="15" customHeight="1">
      <c r="B81" s="294"/>
      <c r="C81" s="269" t="s">
        <v>314</v>
      </c>
      <c r="D81" s="269"/>
      <c r="E81" s="269"/>
      <c r="F81" s="292" t="s">
        <v>315</v>
      </c>
      <c r="G81" s="293"/>
      <c r="H81" s="269" t="s">
        <v>316</v>
      </c>
      <c r="I81" s="269" t="s">
        <v>311</v>
      </c>
      <c r="J81" s="269">
        <v>50</v>
      </c>
      <c r="K81" s="283"/>
    </row>
    <row r="82" s="1" customFormat="1" ht="15" customHeight="1">
      <c r="B82" s="294"/>
      <c r="C82" s="269" t="s">
        <v>317</v>
      </c>
      <c r="D82" s="269"/>
      <c r="E82" s="269"/>
      <c r="F82" s="292" t="s">
        <v>309</v>
      </c>
      <c r="G82" s="293"/>
      <c r="H82" s="269" t="s">
        <v>318</v>
      </c>
      <c r="I82" s="269" t="s">
        <v>319</v>
      </c>
      <c r="J82" s="269"/>
      <c r="K82" s="283"/>
    </row>
    <row r="83" s="1" customFormat="1" ht="15" customHeight="1">
      <c r="B83" s="294"/>
      <c r="C83" s="295" t="s">
        <v>320</v>
      </c>
      <c r="D83" s="295"/>
      <c r="E83" s="295"/>
      <c r="F83" s="296" t="s">
        <v>315</v>
      </c>
      <c r="G83" s="295"/>
      <c r="H83" s="295" t="s">
        <v>321</v>
      </c>
      <c r="I83" s="295" t="s">
        <v>311</v>
      </c>
      <c r="J83" s="295">
        <v>15</v>
      </c>
      <c r="K83" s="283"/>
    </row>
    <row r="84" s="1" customFormat="1" ht="15" customHeight="1">
      <c r="B84" s="294"/>
      <c r="C84" s="295" t="s">
        <v>322</v>
      </c>
      <c r="D84" s="295"/>
      <c r="E84" s="295"/>
      <c r="F84" s="296" t="s">
        <v>315</v>
      </c>
      <c r="G84" s="295"/>
      <c r="H84" s="295" t="s">
        <v>323</v>
      </c>
      <c r="I84" s="295" t="s">
        <v>311</v>
      </c>
      <c r="J84" s="295">
        <v>15</v>
      </c>
      <c r="K84" s="283"/>
    </row>
    <row r="85" s="1" customFormat="1" ht="15" customHeight="1">
      <c r="B85" s="294"/>
      <c r="C85" s="295" t="s">
        <v>324</v>
      </c>
      <c r="D85" s="295"/>
      <c r="E85" s="295"/>
      <c r="F85" s="296" t="s">
        <v>315</v>
      </c>
      <c r="G85" s="295"/>
      <c r="H85" s="295" t="s">
        <v>325</v>
      </c>
      <c r="I85" s="295" t="s">
        <v>311</v>
      </c>
      <c r="J85" s="295">
        <v>20</v>
      </c>
      <c r="K85" s="283"/>
    </row>
    <row r="86" s="1" customFormat="1" ht="15" customHeight="1">
      <c r="B86" s="294"/>
      <c r="C86" s="295" t="s">
        <v>326</v>
      </c>
      <c r="D86" s="295"/>
      <c r="E86" s="295"/>
      <c r="F86" s="296" t="s">
        <v>315</v>
      </c>
      <c r="G86" s="295"/>
      <c r="H86" s="295" t="s">
        <v>327</v>
      </c>
      <c r="I86" s="295" t="s">
        <v>311</v>
      </c>
      <c r="J86" s="295">
        <v>20</v>
      </c>
      <c r="K86" s="283"/>
    </row>
    <row r="87" s="1" customFormat="1" ht="15" customHeight="1">
      <c r="B87" s="294"/>
      <c r="C87" s="269" t="s">
        <v>328</v>
      </c>
      <c r="D87" s="269"/>
      <c r="E87" s="269"/>
      <c r="F87" s="292" t="s">
        <v>315</v>
      </c>
      <c r="G87" s="293"/>
      <c r="H87" s="269" t="s">
        <v>329</v>
      </c>
      <c r="I87" s="269" t="s">
        <v>311</v>
      </c>
      <c r="J87" s="269">
        <v>50</v>
      </c>
      <c r="K87" s="283"/>
    </row>
    <row r="88" s="1" customFormat="1" ht="15" customHeight="1">
      <c r="B88" s="294"/>
      <c r="C88" s="269" t="s">
        <v>330</v>
      </c>
      <c r="D88" s="269"/>
      <c r="E88" s="269"/>
      <c r="F88" s="292" t="s">
        <v>315</v>
      </c>
      <c r="G88" s="293"/>
      <c r="H88" s="269" t="s">
        <v>331</v>
      </c>
      <c r="I88" s="269" t="s">
        <v>311</v>
      </c>
      <c r="J88" s="269">
        <v>20</v>
      </c>
      <c r="K88" s="283"/>
    </row>
    <row r="89" s="1" customFormat="1" ht="15" customHeight="1">
      <c r="B89" s="294"/>
      <c r="C89" s="269" t="s">
        <v>332</v>
      </c>
      <c r="D89" s="269"/>
      <c r="E89" s="269"/>
      <c r="F89" s="292" t="s">
        <v>315</v>
      </c>
      <c r="G89" s="293"/>
      <c r="H89" s="269" t="s">
        <v>333</v>
      </c>
      <c r="I89" s="269" t="s">
        <v>311</v>
      </c>
      <c r="J89" s="269">
        <v>20</v>
      </c>
      <c r="K89" s="283"/>
    </row>
    <row r="90" s="1" customFormat="1" ht="15" customHeight="1">
      <c r="B90" s="294"/>
      <c r="C90" s="269" t="s">
        <v>334</v>
      </c>
      <c r="D90" s="269"/>
      <c r="E90" s="269"/>
      <c r="F90" s="292" t="s">
        <v>315</v>
      </c>
      <c r="G90" s="293"/>
      <c r="H90" s="269" t="s">
        <v>335</v>
      </c>
      <c r="I90" s="269" t="s">
        <v>311</v>
      </c>
      <c r="J90" s="269">
        <v>50</v>
      </c>
      <c r="K90" s="283"/>
    </row>
    <row r="91" s="1" customFormat="1" ht="15" customHeight="1">
      <c r="B91" s="294"/>
      <c r="C91" s="269" t="s">
        <v>336</v>
      </c>
      <c r="D91" s="269"/>
      <c r="E91" s="269"/>
      <c r="F91" s="292" t="s">
        <v>315</v>
      </c>
      <c r="G91" s="293"/>
      <c r="H91" s="269" t="s">
        <v>336</v>
      </c>
      <c r="I91" s="269" t="s">
        <v>311</v>
      </c>
      <c r="J91" s="269">
        <v>50</v>
      </c>
      <c r="K91" s="283"/>
    </row>
    <row r="92" s="1" customFormat="1" ht="15" customHeight="1">
      <c r="B92" s="294"/>
      <c r="C92" s="269" t="s">
        <v>337</v>
      </c>
      <c r="D92" s="269"/>
      <c r="E92" s="269"/>
      <c r="F92" s="292" t="s">
        <v>315</v>
      </c>
      <c r="G92" s="293"/>
      <c r="H92" s="269" t="s">
        <v>338</v>
      </c>
      <c r="I92" s="269" t="s">
        <v>311</v>
      </c>
      <c r="J92" s="269">
        <v>255</v>
      </c>
      <c r="K92" s="283"/>
    </row>
    <row r="93" s="1" customFormat="1" ht="15" customHeight="1">
      <c r="B93" s="294"/>
      <c r="C93" s="269" t="s">
        <v>339</v>
      </c>
      <c r="D93" s="269"/>
      <c r="E93" s="269"/>
      <c r="F93" s="292" t="s">
        <v>309</v>
      </c>
      <c r="G93" s="293"/>
      <c r="H93" s="269" t="s">
        <v>340</v>
      </c>
      <c r="I93" s="269" t="s">
        <v>341</v>
      </c>
      <c r="J93" s="269"/>
      <c r="K93" s="283"/>
    </row>
    <row r="94" s="1" customFormat="1" ht="15" customHeight="1">
      <c r="B94" s="294"/>
      <c r="C94" s="269" t="s">
        <v>342</v>
      </c>
      <c r="D94" s="269"/>
      <c r="E94" s="269"/>
      <c r="F94" s="292" t="s">
        <v>309</v>
      </c>
      <c r="G94" s="293"/>
      <c r="H94" s="269" t="s">
        <v>343</v>
      </c>
      <c r="I94" s="269" t="s">
        <v>344</v>
      </c>
      <c r="J94" s="269"/>
      <c r="K94" s="283"/>
    </row>
    <row r="95" s="1" customFormat="1" ht="15" customHeight="1">
      <c r="B95" s="294"/>
      <c r="C95" s="269" t="s">
        <v>345</v>
      </c>
      <c r="D95" s="269"/>
      <c r="E95" s="269"/>
      <c r="F95" s="292" t="s">
        <v>309</v>
      </c>
      <c r="G95" s="293"/>
      <c r="H95" s="269" t="s">
        <v>345</v>
      </c>
      <c r="I95" s="269" t="s">
        <v>344</v>
      </c>
      <c r="J95" s="269"/>
      <c r="K95" s="283"/>
    </row>
    <row r="96" s="1" customFormat="1" ht="15" customHeight="1">
      <c r="B96" s="294"/>
      <c r="C96" s="269" t="s">
        <v>37</v>
      </c>
      <c r="D96" s="269"/>
      <c r="E96" s="269"/>
      <c r="F96" s="292" t="s">
        <v>309</v>
      </c>
      <c r="G96" s="293"/>
      <c r="H96" s="269" t="s">
        <v>346</v>
      </c>
      <c r="I96" s="269" t="s">
        <v>344</v>
      </c>
      <c r="J96" s="269"/>
      <c r="K96" s="283"/>
    </row>
    <row r="97" s="1" customFormat="1" ht="15" customHeight="1">
      <c r="B97" s="294"/>
      <c r="C97" s="269" t="s">
        <v>47</v>
      </c>
      <c r="D97" s="269"/>
      <c r="E97" s="269"/>
      <c r="F97" s="292" t="s">
        <v>309</v>
      </c>
      <c r="G97" s="293"/>
      <c r="H97" s="269" t="s">
        <v>347</v>
      </c>
      <c r="I97" s="269" t="s">
        <v>344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348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303</v>
      </c>
      <c r="D103" s="284"/>
      <c r="E103" s="284"/>
      <c r="F103" s="284" t="s">
        <v>304</v>
      </c>
      <c r="G103" s="285"/>
      <c r="H103" s="284" t="s">
        <v>53</v>
      </c>
      <c r="I103" s="284" t="s">
        <v>56</v>
      </c>
      <c r="J103" s="284" t="s">
        <v>305</v>
      </c>
      <c r="K103" s="283"/>
    </row>
    <row r="104" s="1" customFormat="1" ht="17.25" customHeight="1">
      <c r="B104" s="281"/>
      <c r="C104" s="286" t="s">
        <v>306</v>
      </c>
      <c r="D104" s="286"/>
      <c r="E104" s="286"/>
      <c r="F104" s="287" t="s">
        <v>307</v>
      </c>
      <c r="G104" s="288"/>
      <c r="H104" s="286"/>
      <c r="I104" s="286"/>
      <c r="J104" s="286" t="s">
        <v>308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52</v>
      </c>
      <c r="D106" s="291"/>
      <c r="E106" s="291"/>
      <c r="F106" s="292" t="s">
        <v>309</v>
      </c>
      <c r="G106" s="269"/>
      <c r="H106" s="269" t="s">
        <v>349</v>
      </c>
      <c r="I106" s="269" t="s">
        <v>311</v>
      </c>
      <c r="J106" s="269">
        <v>20</v>
      </c>
      <c r="K106" s="283"/>
    </row>
    <row r="107" s="1" customFormat="1" ht="15" customHeight="1">
      <c r="B107" s="281"/>
      <c r="C107" s="269" t="s">
        <v>312</v>
      </c>
      <c r="D107" s="269"/>
      <c r="E107" s="269"/>
      <c r="F107" s="292" t="s">
        <v>309</v>
      </c>
      <c r="G107" s="269"/>
      <c r="H107" s="269" t="s">
        <v>349</v>
      </c>
      <c r="I107" s="269" t="s">
        <v>311</v>
      </c>
      <c r="J107" s="269">
        <v>120</v>
      </c>
      <c r="K107" s="283"/>
    </row>
    <row r="108" s="1" customFormat="1" ht="15" customHeight="1">
      <c r="B108" s="294"/>
      <c r="C108" s="269" t="s">
        <v>314</v>
      </c>
      <c r="D108" s="269"/>
      <c r="E108" s="269"/>
      <c r="F108" s="292" t="s">
        <v>315</v>
      </c>
      <c r="G108" s="269"/>
      <c r="H108" s="269" t="s">
        <v>349</v>
      </c>
      <c r="I108" s="269" t="s">
        <v>311</v>
      </c>
      <c r="J108" s="269">
        <v>50</v>
      </c>
      <c r="K108" s="283"/>
    </row>
    <row r="109" s="1" customFormat="1" ht="15" customHeight="1">
      <c r="B109" s="294"/>
      <c r="C109" s="269" t="s">
        <v>317</v>
      </c>
      <c r="D109" s="269"/>
      <c r="E109" s="269"/>
      <c r="F109" s="292" t="s">
        <v>309</v>
      </c>
      <c r="G109" s="269"/>
      <c r="H109" s="269" t="s">
        <v>349</v>
      </c>
      <c r="I109" s="269" t="s">
        <v>319</v>
      </c>
      <c r="J109" s="269"/>
      <c r="K109" s="283"/>
    </row>
    <row r="110" s="1" customFormat="1" ht="15" customHeight="1">
      <c r="B110" s="294"/>
      <c r="C110" s="269" t="s">
        <v>328</v>
      </c>
      <c r="D110" s="269"/>
      <c r="E110" s="269"/>
      <c r="F110" s="292" t="s">
        <v>315</v>
      </c>
      <c r="G110" s="269"/>
      <c r="H110" s="269" t="s">
        <v>349</v>
      </c>
      <c r="I110" s="269" t="s">
        <v>311</v>
      </c>
      <c r="J110" s="269">
        <v>50</v>
      </c>
      <c r="K110" s="283"/>
    </row>
    <row r="111" s="1" customFormat="1" ht="15" customHeight="1">
      <c r="B111" s="294"/>
      <c r="C111" s="269" t="s">
        <v>336</v>
      </c>
      <c r="D111" s="269"/>
      <c r="E111" s="269"/>
      <c r="F111" s="292" t="s">
        <v>315</v>
      </c>
      <c r="G111" s="269"/>
      <c r="H111" s="269" t="s">
        <v>349</v>
      </c>
      <c r="I111" s="269" t="s">
        <v>311</v>
      </c>
      <c r="J111" s="269">
        <v>50</v>
      </c>
      <c r="K111" s="283"/>
    </row>
    <row r="112" s="1" customFormat="1" ht="15" customHeight="1">
      <c r="B112" s="294"/>
      <c r="C112" s="269" t="s">
        <v>334</v>
      </c>
      <c r="D112" s="269"/>
      <c r="E112" s="269"/>
      <c r="F112" s="292" t="s">
        <v>315</v>
      </c>
      <c r="G112" s="269"/>
      <c r="H112" s="269" t="s">
        <v>349</v>
      </c>
      <c r="I112" s="269" t="s">
        <v>311</v>
      </c>
      <c r="J112" s="269">
        <v>50</v>
      </c>
      <c r="K112" s="283"/>
    </row>
    <row r="113" s="1" customFormat="1" ht="15" customHeight="1">
      <c r="B113" s="294"/>
      <c r="C113" s="269" t="s">
        <v>52</v>
      </c>
      <c r="D113" s="269"/>
      <c r="E113" s="269"/>
      <c r="F113" s="292" t="s">
        <v>309</v>
      </c>
      <c r="G113" s="269"/>
      <c r="H113" s="269" t="s">
        <v>350</v>
      </c>
      <c r="I113" s="269" t="s">
        <v>311</v>
      </c>
      <c r="J113" s="269">
        <v>20</v>
      </c>
      <c r="K113" s="283"/>
    </row>
    <row r="114" s="1" customFormat="1" ht="15" customHeight="1">
      <c r="B114" s="294"/>
      <c r="C114" s="269" t="s">
        <v>351</v>
      </c>
      <c r="D114" s="269"/>
      <c r="E114" s="269"/>
      <c r="F114" s="292" t="s">
        <v>309</v>
      </c>
      <c r="G114" s="269"/>
      <c r="H114" s="269" t="s">
        <v>352</v>
      </c>
      <c r="I114" s="269" t="s">
        <v>311</v>
      </c>
      <c r="J114" s="269">
        <v>120</v>
      </c>
      <c r="K114" s="283"/>
    </row>
    <row r="115" s="1" customFormat="1" ht="15" customHeight="1">
      <c r="B115" s="294"/>
      <c r="C115" s="269" t="s">
        <v>37</v>
      </c>
      <c r="D115" s="269"/>
      <c r="E115" s="269"/>
      <c r="F115" s="292" t="s">
        <v>309</v>
      </c>
      <c r="G115" s="269"/>
      <c r="H115" s="269" t="s">
        <v>353</v>
      </c>
      <c r="I115" s="269" t="s">
        <v>344</v>
      </c>
      <c r="J115" s="269"/>
      <c r="K115" s="283"/>
    </row>
    <row r="116" s="1" customFormat="1" ht="15" customHeight="1">
      <c r="B116" s="294"/>
      <c r="C116" s="269" t="s">
        <v>47</v>
      </c>
      <c r="D116" s="269"/>
      <c r="E116" s="269"/>
      <c r="F116" s="292" t="s">
        <v>309</v>
      </c>
      <c r="G116" s="269"/>
      <c r="H116" s="269" t="s">
        <v>354</v>
      </c>
      <c r="I116" s="269" t="s">
        <v>344</v>
      </c>
      <c r="J116" s="269"/>
      <c r="K116" s="283"/>
    </row>
    <row r="117" s="1" customFormat="1" ht="15" customHeight="1">
      <c r="B117" s="294"/>
      <c r="C117" s="269" t="s">
        <v>56</v>
      </c>
      <c r="D117" s="269"/>
      <c r="E117" s="269"/>
      <c r="F117" s="292" t="s">
        <v>309</v>
      </c>
      <c r="G117" s="269"/>
      <c r="H117" s="269" t="s">
        <v>355</v>
      </c>
      <c r="I117" s="269" t="s">
        <v>356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357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303</v>
      </c>
      <c r="D123" s="284"/>
      <c r="E123" s="284"/>
      <c r="F123" s="284" t="s">
        <v>304</v>
      </c>
      <c r="G123" s="285"/>
      <c r="H123" s="284" t="s">
        <v>53</v>
      </c>
      <c r="I123" s="284" t="s">
        <v>56</v>
      </c>
      <c r="J123" s="284" t="s">
        <v>305</v>
      </c>
      <c r="K123" s="313"/>
    </row>
    <row r="124" s="1" customFormat="1" ht="17.25" customHeight="1">
      <c r="B124" s="312"/>
      <c r="C124" s="286" t="s">
        <v>306</v>
      </c>
      <c r="D124" s="286"/>
      <c r="E124" s="286"/>
      <c r="F124" s="287" t="s">
        <v>307</v>
      </c>
      <c r="G124" s="288"/>
      <c r="H124" s="286"/>
      <c r="I124" s="286"/>
      <c r="J124" s="286" t="s">
        <v>308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312</v>
      </c>
      <c r="D126" s="291"/>
      <c r="E126" s="291"/>
      <c r="F126" s="292" t="s">
        <v>309</v>
      </c>
      <c r="G126" s="269"/>
      <c r="H126" s="269" t="s">
        <v>349</v>
      </c>
      <c r="I126" s="269" t="s">
        <v>311</v>
      </c>
      <c r="J126" s="269">
        <v>120</v>
      </c>
      <c r="K126" s="317"/>
    </row>
    <row r="127" s="1" customFormat="1" ht="15" customHeight="1">
      <c r="B127" s="314"/>
      <c r="C127" s="269" t="s">
        <v>358</v>
      </c>
      <c r="D127" s="269"/>
      <c r="E127" s="269"/>
      <c r="F127" s="292" t="s">
        <v>309</v>
      </c>
      <c r="G127" s="269"/>
      <c r="H127" s="269" t="s">
        <v>359</v>
      </c>
      <c r="I127" s="269" t="s">
        <v>311</v>
      </c>
      <c r="J127" s="269" t="s">
        <v>360</v>
      </c>
      <c r="K127" s="317"/>
    </row>
    <row r="128" s="1" customFormat="1" ht="15" customHeight="1">
      <c r="B128" s="314"/>
      <c r="C128" s="269" t="s">
        <v>257</v>
      </c>
      <c r="D128" s="269"/>
      <c r="E128" s="269"/>
      <c r="F128" s="292" t="s">
        <v>309</v>
      </c>
      <c r="G128" s="269"/>
      <c r="H128" s="269" t="s">
        <v>361</v>
      </c>
      <c r="I128" s="269" t="s">
        <v>311</v>
      </c>
      <c r="J128" s="269" t="s">
        <v>360</v>
      </c>
      <c r="K128" s="317"/>
    </row>
    <row r="129" s="1" customFormat="1" ht="15" customHeight="1">
      <c r="B129" s="314"/>
      <c r="C129" s="269" t="s">
        <v>320</v>
      </c>
      <c r="D129" s="269"/>
      <c r="E129" s="269"/>
      <c r="F129" s="292" t="s">
        <v>315</v>
      </c>
      <c r="G129" s="269"/>
      <c r="H129" s="269" t="s">
        <v>321</v>
      </c>
      <c r="I129" s="269" t="s">
        <v>311</v>
      </c>
      <c r="J129" s="269">
        <v>15</v>
      </c>
      <c r="K129" s="317"/>
    </row>
    <row r="130" s="1" customFormat="1" ht="15" customHeight="1">
      <c r="B130" s="314"/>
      <c r="C130" s="295" t="s">
        <v>322</v>
      </c>
      <c r="D130" s="295"/>
      <c r="E130" s="295"/>
      <c r="F130" s="296" t="s">
        <v>315</v>
      </c>
      <c r="G130" s="295"/>
      <c r="H130" s="295" t="s">
        <v>323</v>
      </c>
      <c r="I130" s="295" t="s">
        <v>311</v>
      </c>
      <c r="J130" s="295">
        <v>15</v>
      </c>
      <c r="K130" s="317"/>
    </row>
    <row r="131" s="1" customFormat="1" ht="15" customHeight="1">
      <c r="B131" s="314"/>
      <c r="C131" s="295" t="s">
        <v>324</v>
      </c>
      <c r="D131" s="295"/>
      <c r="E131" s="295"/>
      <c r="F131" s="296" t="s">
        <v>315</v>
      </c>
      <c r="G131" s="295"/>
      <c r="H131" s="295" t="s">
        <v>325</v>
      </c>
      <c r="I131" s="295" t="s">
        <v>311</v>
      </c>
      <c r="J131" s="295">
        <v>20</v>
      </c>
      <c r="K131" s="317"/>
    </row>
    <row r="132" s="1" customFormat="1" ht="15" customHeight="1">
      <c r="B132" s="314"/>
      <c r="C132" s="295" t="s">
        <v>326</v>
      </c>
      <c r="D132" s="295"/>
      <c r="E132" s="295"/>
      <c r="F132" s="296" t="s">
        <v>315</v>
      </c>
      <c r="G132" s="295"/>
      <c r="H132" s="295" t="s">
        <v>327</v>
      </c>
      <c r="I132" s="295" t="s">
        <v>311</v>
      </c>
      <c r="J132" s="295">
        <v>20</v>
      </c>
      <c r="K132" s="317"/>
    </row>
    <row r="133" s="1" customFormat="1" ht="15" customHeight="1">
      <c r="B133" s="314"/>
      <c r="C133" s="269" t="s">
        <v>314</v>
      </c>
      <c r="D133" s="269"/>
      <c r="E133" s="269"/>
      <c r="F133" s="292" t="s">
        <v>315</v>
      </c>
      <c r="G133" s="269"/>
      <c r="H133" s="269" t="s">
        <v>349</v>
      </c>
      <c r="I133" s="269" t="s">
        <v>311</v>
      </c>
      <c r="J133" s="269">
        <v>50</v>
      </c>
      <c r="K133" s="317"/>
    </row>
    <row r="134" s="1" customFormat="1" ht="15" customHeight="1">
      <c r="B134" s="314"/>
      <c r="C134" s="269" t="s">
        <v>328</v>
      </c>
      <c r="D134" s="269"/>
      <c r="E134" s="269"/>
      <c r="F134" s="292" t="s">
        <v>315</v>
      </c>
      <c r="G134" s="269"/>
      <c r="H134" s="269" t="s">
        <v>349</v>
      </c>
      <c r="I134" s="269" t="s">
        <v>311</v>
      </c>
      <c r="J134" s="269">
        <v>50</v>
      </c>
      <c r="K134" s="317"/>
    </row>
    <row r="135" s="1" customFormat="1" ht="15" customHeight="1">
      <c r="B135" s="314"/>
      <c r="C135" s="269" t="s">
        <v>334</v>
      </c>
      <c r="D135" s="269"/>
      <c r="E135" s="269"/>
      <c r="F135" s="292" t="s">
        <v>315</v>
      </c>
      <c r="G135" s="269"/>
      <c r="H135" s="269" t="s">
        <v>349</v>
      </c>
      <c r="I135" s="269" t="s">
        <v>311</v>
      </c>
      <c r="J135" s="269">
        <v>50</v>
      </c>
      <c r="K135" s="317"/>
    </row>
    <row r="136" s="1" customFormat="1" ht="15" customHeight="1">
      <c r="B136" s="314"/>
      <c r="C136" s="269" t="s">
        <v>336</v>
      </c>
      <c r="D136" s="269"/>
      <c r="E136" s="269"/>
      <c r="F136" s="292" t="s">
        <v>315</v>
      </c>
      <c r="G136" s="269"/>
      <c r="H136" s="269" t="s">
        <v>349</v>
      </c>
      <c r="I136" s="269" t="s">
        <v>311</v>
      </c>
      <c r="J136" s="269">
        <v>50</v>
      </c>
      <c r="K136" s="317"/>
    </row>
    <row r="137" s="1" customFormat="1" ht="15" customHeight="1">
      <c r="B137" s="314"/>
      <c r="C137" s="269" t="s">
        <v>337</v>
      </c>
      <c r="D137" s="269"/>
      <c r="E137" s="269"/>
      <c r="F137" s="292" t="s">
        <v>315</v>
      </c>
      <c r="G137" s="269"/>
      <c r="H137" s="269" t="s">
        <v>362</v>
      </c>
      <c r="I137" s="269" t="s">
        <v>311</v>
      </c>
      <c r="J137" s="269">
        <v>255</v>
      </c>
      <c r="K137" s="317"/>
    </row>
    <row r="138" s="1" customFormat="1" ht="15" customHeight="1">
      <c r="B138" s="314"/>
      <c r="C138" s="269" t="s">
        <v>339</v>
      </c>
      <c r="D138" s="269"/>
      <c r="E138" s="269"/>
      <c r="F138" s="292" t="s">
        <v>309</v>
      </c>
      <c r="G138" s="269"/>
      <c r="H138" s="269" t="s">
        <v>363</v>
      </c>
      <c r="I138" s="269" t="s">
        <v>341</v>
      </c>
      <c r="J138" s="269"/>
      <c r="K138" s="317"/>
    </row>
    <row r="139" s="1" customFormat="1" ht="15" customHeight="1">
      <c r="B139" s="314"/>
      <c r="C139" s="269" t="s">
        <v>342</v>
      </c>
      <c r="D139" s="269"/>
      <c r="E139" s="269"/>
      <c r="F139" s="292" t="s">
        <v>309</v>
      </c>
      <c r="G139" s="269"/>
      <c r="H139" s="269" t="s">
        <v>364</v>
      </c>
      <c r="I139" s="269" t="s">
        <v>344</v>
      </c>
      <c r="J139" s="269"/>
      <c r="K139" s="317"/>
    </row>
    <row r="140" s="1" customFormat="1" ht="15" customHeight="1">
      <c r="B140" s="314"/>
      <c r="C140" s="269" t="s">
        <v>345</v>
      </c>
      <c r="D140" s="269"/>
      <c r="E140" s="269"/>
      <c r="F140" s="292" t="s">
        <v>309</v>
      </c>
      <c r="G140" s="269"/>
      <c r="H140" s="269" t="s">
        <v>345</v>
      </c>
      <c r="I140" s="269" t="s">
        <v>344</v>
      </c>
      <c r="J140" s="269"/>
      <c r="K140" s="317"/>
    </row>
    <row r="141" s="1" customFormat="1" ht="15" customHeight="1">
      <c r="B141" s="314"/>
      <c r="C141" s="269" t="s">
        <v>37</v>
      </c>
      <c r="D141" s="269"/>
      <c r="E141" s="269"/>
      <c r="F141" s="292" t="s">
        <v>309</v>
      </c>
      <c r="G141" s="269"/>
      <c r="H141" s="269" t="s">
        <v>365</v>
      </c>
      <c r="I141" s="269" t="s">
        <v>344</v>
      </c>
      <c r="J141" s="269"/>
      <c r="K141" s="317"/>
    </row>
    <row r="142" s="1" customFormat="1" ht="15" customHeight="1">
      <c r="B142" s="314"/>
      <c r="C142" s="269" t="s">
        <v>366</v>
      </c>
      <c r="D142" s="269"/>
      <c r="E142" s="269"/>
      <c r="F142" s="292" t="s">
        <v>309</v>
      </c>
      <c r="G142" s="269"/>
      <c r="H142" s="269" t="s">
        <v>367</v>
      </c>
      <c r="I142" s="269" t="s">
        <v>344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368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303</v>
      </c>
      <c r="D148" s="284"/>
      <c r="E148" s="284"/>
      <c r="F148" s="284" t="s">
        <v>304</v>
      </c>
      <c r="G148" s="285"/>
      <c r="H148" s="284" t="s">
        <v>53</v>
      </c>
      <c r="I148" s="284" t="s">
        <v>56</v>
      </c>
      <c r="J148" s="284" t="s">
        <v>305</v>
      </c>
      <c r="K148" s="283"/>
    </row>
    <row r="149" s="1" customFormat="1" ht="17.25" customHeight="1">
      <c r="B149" s="281"/>
      <c r="C149" s="286" t="s">
        <v>306</v>
      </c>
      <c r="D149" s="286"/>
      <c r="E149" s="286"/>
      <c r="F149" s="287" t="s">
        <v>307</v>
      </c>
      <c r="G149" s="288"/>
      <c r="H149" s="286"/>
      <c r="I149" s="286"/>
      <c r="J149" s="286" t="s">
        <v>308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312</v>
      </c>
      <c r="D151" s="269"/>
      <c r="E151" s="269"/>
      <c r="F151" s="322" t="s">
        <v>309</v>
      </c>
      <c r="G151" s="269"/>
      <c r="H151" s="321" t="s">
        <v>349</v>
      </c>
      <c r="I151" s="321" t="s">
        <v>311</v>
      </c>
      <c r="J151" s="321">
        <v>120</v>
      </c>
      <c r="K151" s="317"/>
    </row>
    <row r="152" s="1" customFormat="1" ht="15" customHeight="1">
      <c r="B152" s="294"/>
      <c r="C152" s="321" t="s">
        <v>358</v>
      </c>
      <c r="D152" s="269"/>
      <c r="E152" s="269"/>
      <c r="F152" s="322" t="s">
        <v>309</v>
      </c>
      <c r="G152" s="269"/>
      <c r="H152" s="321" t="s">
        <v>369</v>
      </c>
      <c r="I152" s="321" t="s">
        <v>311</v>
      </c>
      <c r="J152" s="321" t="s">
        <v>360</v>
      </c>
      <c r="K152" s="317"/>
    </row>
    <row r="153" s="1" customFormat="1" ht="15" customHeight="1">
      <c r="B153" s="294"/>
      <c r="C153" s="321" t="s">
        <v>257</v>
      </c>
      <c r="D153" s="269"/>
      <c r="E153" s="269"/>
      <c r="F153" s="322" t="s">
        <v>309</v>
      </c>
      <c r="G153" s="269"/>
      <c r="H153" s="321" t="s">
        <v>370</v>
      </c>
      <c r="I153" s="321" t="s">
        <v>311</v>
      </c>
      <c r="J153" s="321" t="s">
        <v>360</v>
      </c>
      <c r="K153" s="317"/>
    </row>
    <row r="154" s="1" customFormat="1" ht="15" customHeight="1">
      <c r="B154" s="294"/>
      <c r="C154" s="321" t="s">
        <v>314</v>
      </c>
      <c r="D154" s="269"/>
      <c r="E154" s="269"/>
      <c r="F154" s="322" t="s">
        <v>315</v>
      </c>
      <c r="G154" s="269"/>
      <c r="H154" s="321" t="s">
        <v>349</v>
      </c>
      <c r="I154" s="321" t="s">
        <v>311</v>
      </c>
      <c r="J154" s="321">
        <v>50</v>
      </c>
      <c r="K154" s="317"/>
    </row>
    <row r="155" s="1" customFormat="1" ht="15" customHeight="1">
      <c r="B155" s="294"/>
      <c r="C155" s="321" t="s">
        <v>317</v>
      </c>
      <c r="D155" s="269"/>
      <c r="E155" s="269"/>
      <c r="F155" s="322" t="s">
        <v>309</v>
      </c>
      <c r="G155" s="269"/>
      <c r="H155" s="321" t="s">
        <v>349</v>
      </c>
      <c r="I155" s="321" t="s">
        <v>319</v>
      </c>
      <c r="J155" s="321"/>
      <c r="K155" s="317"/>
    </row>
    <row r="156" s="1" customFormat="1" ht="15" customHeight="1">
      <c r="B156" s="294"/>
      <c r="C156" s="321" t="s">
        <v>328</v>
      </c>
      <c r="D156" s="269"/>
      <c r="E156" s="269"/>
      <c r="F156" s="322" t="s">
        <v>315</v>
      </c>
      <c r="G156" s="269"/>
      <c r="H156" s="321" t="s">
        <v>349</v>
      </c>
      <c r="I156" s="321" t="s">
        <v>311</v>
      </c>
      <c r="J156" s="321">
        <v>50</v>
      </c>
      <c r="K156" s="317"/>
    </row>
    <row r="157" s="1" customFormat="1" ht="15" customHeight="1">
      <c r="B157" s="294"/>
      <c r="C157" s="321" t="s">
        <v>336</v>
      </c>
      <c r="D157" s="269"/>
      <c r="E157" s="269"/>
      <c r="F157" s="322" t="s">
        <v>315</v>
      </c>
      <c r="G157" s="269"/>
      <c r="H157" s="321" t="s">
        <v>349</v>
      </c>
      <c r="I157" s="321" t="s">
        <v>311</v>
      </c>
      <c r="J157" s="321">
        <v>50</v>
      </c>
      <c r="K157" s="317"/>
    </row>
    <row r="158" s="1" customFormat="1" ht="15" customHeight="1">
      <c r="B158" s="294"/>
      <c r="C158" s="321" t="s">
        <v>334</v>
      </c>
      <c r="D158" s="269"/>
      <c r="E158" s="269"/>
      <c r="F158" s="322" t="s">
        <v>315</v>
      </c>
      <c r="G158" s="269"/>
      <c r="H158" s="321" t="s">
        <v>349</v>
      </c>
      <c r="I158" s="321" t="s">
        <v>311</v>
      </c>
      <c r="J158" s="321">
        <v>50</v>
      </c>
      <c r="K158" s="317"/>
    </row>
    <row r="159" s="1" customFormat="1" ht="15" customHeight="1">
      <c r="B159" s="294"/>
      <c r="C159" s="321" t="s">
        <v>89</v>
      </c>
      <c r="D159" s="269"/>
      <c r="E159" s="269"/>
      <c r="F159" s="322" t="s">
        <v>309</v>
      </c>
      <c r="G159" s="269"/>
      <c r="H159" s="321" t="s">
        <v>371</v>
      </c>
      <c r="I159" s="321" t="s">
        <v>311</v>
      </c>
      <c r="J159" s="321" t="s">
        <v>372</v>
      </c>
      <c r="K159" s="317"/>
    </row>
    <row r="160" s="1" customFormat="1" ht="15" customHeight="1">
      <c r="B160" s="294"/>
      <c r="C160" s="321" t="s">
        <v>373</v>
      </c>
      <c r="D160" s="269"/>
      <c r="E160" s="269"/>
      <c r="F160" s="322" t="s">
        <v>309</v>
      </c>
      <c r="G160" s="269"/>
      <c r="H160" s="321" t="s">
        <v>374</v>
      </c>
      <c r="I160" s="321" t="s">
        <v>344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375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303</v>
      </c>
      <c r="D166" s="284"/>
      <c r="E166" s="284"/>
      <c r="F166" s="284" t="s">
        <v>304</v>
      </c>
      <c r="G166" s="326"/>
      <c r="H166" s="327" t="s">
        <v>53</v>
      </c>
      <c r="I166" s="327" t="s">
        <v>56</v>
      </c>
      <c r="J166" s="284" t="s">
        <v>305</v>
      </c>
      <c r="K166" s="261"/>
    </row>
    <row r="167" s="1" customFormat="1" ht="17.25" customHeight="1">
      <c r="B167" s="262"/>
      <c r="C167" s="286" t="s">
        <v>306</v>
      </c>
      <c r="D167" s="286"/>
      <c r="E167" s="286"/>
      <c r="F167" s="287" t="s">
        <v>307</v>
      </c>
      <c r="G167" s="328"/>
      <c r="H167" s="329"/>
      <c r="I167" s="329"/>
      <c r="J167" s="286" t="s">
        <v>308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312</v>
      </c>
      <c r="D169" s="269"/>
      <c r="E169" s="269"/>
      <c r="F169" s="292" t="s">
        <v>309</v>
      </c>
      <c r="G169" s="269"/>
      <c r="H169" s="269" t="s">
        <v>349</v>
      </c>
      <c r="I169" s="269" t="s">
        <v>311</v>
      </c>
      <c r="J169" s="269">
        <v>120</v>
      </c>
      <c r="K169" s="317"/>
    </row>
    <row r="170" s="1" customFormat="1" ht="15" customHeight="1">
      <c r="B170" s="294"/>
      <c r="C170" s="269" t="s">
        <v>358</v>
      </c>
      <c r="D170" s="269"/>
      <c r="E170" s="269"/>
      <c r="F170" s="292" t="s">
        <v>309</v>
      </c>
      <c r="G170" s="269"/>
      <c r="H170" s="269" t="s">
        <v>359</v>
      </c>
      <c r="I170" s="269" t="s">
        <v>311</v>
      </c>
      <c r="J170" s="269" t="s">
        <v>360</v>
      </c>
      <c r="K170" s="317"/>
    </row>
    <row r="171" s="1" customFormat="1" ht="15" customHeight="1">
      <c r="B171" s="294"/>
      <c r="C171" s="269" t="s">
        <v>257</v>
      </c>
      <c r="D171" s="269"/>
      <c r="E171" s="269"/>
      <c r="F171" s="292" t="s">
        <v>309</v>
      </c>
      <c r="G171" s="269"/>
      <c r="H171" s="269" t="s">
        <v>376</v>
      </c>
      <c r="I171" s="269" t="s">
        <v>311</v>
      </c>
      <c r="J171" s="269" t="s">
        <v>360</v>
      </c>
      <c r="K171" s="317"/>
    </row>
    <row r="172" s="1" customFormat="1" ht="15" customHeight="1">
      <c r="B172" s="294"/>
      <c r="C172" s="269" t="s">
        <v>314</v>
      </c>
      <c r="D172" s="269"/>
      <c r="E172" s="269"/>
      <c r="F172" s="292" t="s">
        <v>315</v>
      </c>
      <c r="G172" s="269"/>
      <c r="H172" s="269" t="s">
        <v>376</v>
      </c>
      <c r="I172" s="269" t="s">
        <v>311</v>
      </c>
      <c r="J172" s="269">
        <v>50</v>
      </c>
      <c r="K172" s="317"/>
    </row>
    <row r="173" s="1" customFormat="1" ht="15" customHeight="1">
      <c r="B173" s="294"/>
      <c r="C173" s="269" t="s">
        <v>317</v>
      </c>
      <c r="D173" s="269"/>
      <c r="E173" s="269"/>
      <c r="F173" s="292" t="s">
        <v>309</v>
      </c>
      <c r="G173" s="269"/>
      <c r="H173" s="269" t="s">
        <v>376</v>
      </c>
      <c r="I173" s="269" t="s">
        <v>319</v>
      </c>
      <c r="J173" s="269"/>
      <c r="K173" s="317"/>
    </row>
    <row r="174" s="1" customFormat="1" ht="15" customHeight="1">
      <c r="B174" s="294"/>
      <c r="C174" s="269" t="s">
        <v>328</v>
      </c>
      <c r="D174" s="269"/>
      <c r="E174" s="269"/>
      <c r="F174" s="292" t="s">
        <v>315</v>
      </c>
      <c r="G174" s="269"/>
      <c r="H174" s="269" t="s">
        <v>376</v>
      </c>
      <c r="I174" s="269" t="s">
        <v>311</v>
      </c>
      <c r="J174" s="269">
        <v>50</v>
      </c>
      <c r="K174" s="317"/>
    </row>
    <row r="175" s="1" customFormat="1" ht="15" customHeight="1">
      <c r="B175" s="294"/>
      <c r="C175" s="269" t="s">
        <v>336</v>
      </c>
      <c r="D175" s="269"/>
      <c r="E175" s="269"/>
      <c r="F175" s="292" t="s">
        <v>315</v>
      </c>
      <c r="G175" s="269"/>
      <c r="H175" s="269" t="s">
        <v>376</v>
      </c>
      <c r="I175" s="269" t="s">
        <v>311</v>
      </c>
      <c r="J175" s="269">
        <v>50</v>
      </c>
      <c r="K175" s="317"/>
    </row>
    <row r="176" s="1" customFormat="1" ht="15" customHeight="1">
      <c r="B176" s="294"/>
      <c r="C176" s="269" t="s">
        <v>334</v>
      </c>
      <c r="D176" s="269"/>
      <c r="E176" s="269"/>
      <c r="F176" s="292" t="s">
        <v>315</v>
      </c>
      <c r="G176" s="269"/>
      <c r="H176" s="269" t="s">
        <v>376</v>
      </c>
      <c r="I176" s="269" t="s">
        <v>311</v>
      </c>
      <c r="J176" s="269">
        <v>50</v>
      </c>
      <c r="K176" s="317"/>
    </row>
    <row r="177" s="1" customFormat="1" ht="15" customHeight="1">
      <c r="B177" s="294"/>
      <c r="C177" s="269" t="s">
        <v>97</v>
      </c>
      <c r="D177" s="269"/>
      <c r="E177" s="269"/>
      <c r="F177" s="292" t="s">
        <v>309</v>
      </c>
      <c r="G177" s="269"/>
      <c r="H177" s="269" t="s">
        <v>377</v>
      </c>
      <c r="I177" s="269" t="s">
        <v>378</v>
      </c>
      <c r="J177" s="269"/>
      <c r="K177" s="317"/>
    </row>
    <row r="178" s="1" customFormat="1" ht="15" customHeight="1">
      <c r="B178" s="294"/>
      <c r="C178" s="269" t="s">
        <v>56</v>
      </c>
      <c r="D178" s="269"/>
      <c r="E178" s="269"/>
      <c r="F178" s="292" t="s">
        <v>309</v>
      </c>
      <c r="G178" s="269"/>
      <c r="H178" s="269" t="s">
        <v>379</v>
      </c>
      <c r="I178" s="269" t="s">
        <v>380</v>
      </c>
      <c r="J178" s="269">
        <v>1</v>
      </c>
      <c r="K178" s="317"/>
    </row>
    <row r="179" s="1" customFormat="1" ht="15" customHeight="1">
      <c r="B179" s="294"/>
      <c r="C179" s="269" t="s">
        <v>52</v>
      </c>
      <c r="D179" s="269"/>
      <c r="E179" s="269"/>
      <c r="F179" s="292" t="s">
        <v>309</v>
      </c>
      <c r="G179" s="269"/>
      <c r="H179" s="269" t="s">
        <v>381</v>
      </c>
      <c r="I179" s="269" t="s">
        <v>311</v>
      </c>
      <c r="J179" s="269">
        <v>20</v>
      </c>
      <c r="K179" s="317"/>
    </row>
    <row r="180" s="1" customFormat="1" ht="15" customHeight="1">
      <c r="B180" s="294"/>
      <c r="C180" s="269" t="s">
        <v>53</v>
      </c>
      <c r="D180" s="269"/>
      <c r="E180" s="269"/>
      <c r="F180" s="292" t="s">
        <v>309</v>
      </c>
      <c r="G180" s="269"/>
      <c r="H180" s="269" t="s">
        <v>382</v>
      </c>
      <c r="I180" s="269" t="s">
        <v>311</v>
      </c>
      <c r="J180" s="269">
        <v>255</v>
      </c>
      <c r="K180" s="317"/>
    </row>
    <row r="181" s="1" customFormat="1" ht="15" customHeight="1">
      <c r="B181" s="294"/>
      <c r="C181" s="269" t="s">
        <v>98</v>
      </c>
      <c r="D181" s="269"/>
      <c r="E181" s="269"/>
      <c r="F181" s="292" t="s">
        <v>309</v>
      </c>
      <c r="G181" s="269"/>
      <c r="H181" s="269" t="s">
        <v>273</v>
      </c>
      <c r="I181" s="269" t="s">
        <v>311</v>
      </c>
      <c r="J181" s="269">
        <v>10</v>
      </c>
      <c r="K181" s="317"/>
    </row>
    <row r="182" s="1" customFormat="1" ht="15" customHeight="1">
      <c r="B182" s="294"/>
      <c r="C182" s="269" t="s">
        <v>99</v>
      </c>
      <c r="D182" s="269"/>
      <c r="E182" s="269"/>
      <c r="F182" s="292" t="s">
        <v>309</v>
      </c>
      <c r="G182" s="269"/>
      <c r="H182" s="269" t="s">
        <v>383</v>
      </c>
      <c r="I182" s="269" t="s">
        <v>344</v>
      </c>
      <c r="J182" s="269"/>
      <c r="K182" s="317"/>
    </row>
    <row r="183" s="1" customFormat="1" ht="15" customHeight="1">
      <c r="B183" s="294"/>
      <c r="C183" s="269" t="s">
        <v>384</v>
      </c>
      <c r="D183" s="269"/>
      <c r="E183" s="269"/>
      <c r="F183" s="292" t="s">
        <v>309</v>
      </c>
      <c r="G183" s="269"/>
      <c r="H183" s="269" t="s">
        <v>385</v>
      </c>
      <c r="I183" s="269" t="s">
        <v>344</v>
      </c>
      <c r="J183" s="269"/>
      <c r="K183" s="317"/>
    </row>
    <row r="184" s="1" customFormat="1" ht="15" customHeight="1">
      <c r="B184" s="294"/>
      <c r="C184" s="269" t="s">
        <v>373</v>
      </c>
      <c r="D184" s="269"/>
      <c r="E184" s="269"/>
      <c r="F184" s="292" t="s">
        <v>309</v>
      </c>
      <c r="G184" s="269"/>
      <c r="H184" s="269" t="s">
        <v>386</v>
      </c>
      <c r="I184" s="269" t="s">
        <v>344</v>
      </c>
      <c r="J184" s="269"/>
      <c r="K184" s="317"/>
    </row>
    <row r="185" s="1" customFormat="1" ht="15" customHeight="1">
      <c r="B185" s="294"/>
      <c r="C185" s="269" t="s">
        <v>101</v>
      </c>
      <c r="D185" s="269"/>
      <c r="E185" s="269"/>
      <c r="F185" s="292" t="s">
        <v>315</v>
      </c>
      <c r="G185" s="269"/>
      <c r="H185" s="269" t="s">
        <v>387</v>
      </c>
      <c r="I185" s="269" t="s">
        <v>311</v>
      </c>
      <c r="J185" s="269">
        <v>50</v>
      </c>
      <c r="K185" s="317"/>
    </row>
    <row r="186" s="1" customFormat="1" ht="15" customHeight="1">
      <c r="B186" s="294"/>
      <c r="C186" s="269" t="s">
        <v>388</v>
      </c>
      <c r="D186" s="269"/>
      <c r="E186" s="269"/>
      <c r="F186" s="292" t="s">
        <v>315</v>
      </c>
      <c r="G186" s="269"/>
      <c r="H186" s="269" t="s">
        <v>389</v>
      </c>
      <c r="I186" s="269" t="s">
        <v>390</v>
      </c>
      <c r="J186" s="269"/>
      <c r="K186" s="317"/>
    </row>
    <row r="187" s="1" customFormat="1" ht="15" customHeight="1">
      <c r="B187" s="294"/>
      <c r="C187" s="269" t="s">
        <v>391</v>
      </c>
      <c r="D187" s="269"/>
      <c r="E187" s="269"/>
      <c r="F187" s="292" t="s">
        <v>315</v>
      </c>
      <c r="G187" s="269"/>
      <c r="H187" s="269" t="s">
        <v>392</v>
      </c>
      <c r="I187" s="269" t="s">
        <v>390</v>
      </c>
      <c r="J187" s="269"/>
      <c r="K187" s="317"/>
    </row>
    <row r="188" s="1" customFormat="1" ht="15" customHeight="1">
      <c r="B188" s="294"/>
      <c r="C188" s="269" t="s">
        <v>393</v>
      </c>
      <c r="D188" s="269"/>
      <c r="E188" s="269"/>
      <c r="F188" s="292" t="s">
        <v>315</v>
      </c>
      <c r="G188" s="269"/>
      <c r="H188" s="269" t="s">
        <v>394</v>
      </c>
      <c r="I188" s="269" t="s">
        <v>390</v>
      </c>
      <c r="J188" s="269"/>
      <c r="K188" s="317"/>
    </row>
    <row r="189" s="1" customFormat="1" ht="15" customHeight="1">
      <c r="B189" s="294"/>
      <c r="C189" s="330" t="s">
        <v>395</v>
      </c>
      <c r="D189" s="269"/>
      <c r="E189" s="269"/>
      <c r="F189" s="292" t="s">
        <v>315</v>
      </c>
      <c r="G189" s="269"/>
      <c r="H189" s="269" t="s">
        <v>396</v>
      </c>
      <c r="I189" s="269" t="s">
        <v>397</v>
      </c>
      <c r="J189" s="331" t="s">
        <v>398</v>
      </c>
      <c r="K189" s="317"/>
    </row>
    <row r="190" s="16" customFormat="1" ht="15" customHeight="1">
      <c r="B190" s="332"/>
      <c r="C190" s="333" t="s">
        <v>399</v>
      </c>
      <c r="D190" s="334"/>
      <c r="E190" s="334"/>
      <c r="F190" s="335" t="s">
        <v>315</v>
      </c>
      <c r="G190" s="334"/>
      <c r="H190" s="334" t="s">
        <v>400</v>
      </c>
      <c r="I190" s="334" t="s">
        <v>397</v>
      </c>
      <c r="J190" s="336" t="s">
        <v>398</v>
      </c>
      <c r="K190" s="337"/>
    </row>
    <row r="191" s="1" customFormat="1" ht="15" customHeight="1">
      <c r="B191" s="294"/>
      <c r="C191" s="330" t="s">
        <v>41</v>
      </c>
      <c r="D191" s="269"/>
      <c r="E191" s="269"/>
      <c r="F191" s="292" t="s">
        <v>309</v>
      </c>
      <c r="G191" s="269"/>
      <c r="H191" s="266" t="s">
        <v>401</v>
      </c>
      <c r="I191" s="269" t="s">
        <v>402</v>
      </c>
      <c r="J191" s="269"/>
      <c r="K191" s="317"/>
    </row>
    <row r="192" s="1" customFormat="1" ht="15" customHeight="1">
      <c r="B192" s="294"/>
      <c r="C192" s="330" t="s">
        <v>403</v>
      </c>
      <c r="D192" s="269"/>
      <c r="E192" s="269"/>
      <c r="F192" s="292" t="s">
        <v>309</v>
      </c>
      <c r="G192" s="269"/>
      <c r="H192" s="269" t="s">
        <v>404</v>
      </c>
      <c r="I192" s="269" t="s">
        <v>344</v>
      </c>
      <c r="J192" s="269"/>
      <c r="K192" s="317"/>
    </row>
    <row r="193" s="1" customFormat="1" ht="15" customHeight="1">
      <c r="B193" s="294"/>
      <c r="C193" s="330" t="s">
        <v>405</v>
      </c>
      <c r="D193" s="269"/>
      <c r="E193" s="269"/>
      <c r="F193" s="292" t="s">
        <v>309</v>
      </c>
      <c r="G193" s="269"/>
      <c r="H193" s="269" t="s">
        <v>406</v>
      </c>
      <c r="I193" s="269" t="s">
        <v>344</v>
      </c>
      <c r="J193" s="269"/>
      <c r="K193" s="317"/>
    </row>
    <row r="194" s="1" customFormat="1" ht="15" customHeight="1">
      <c r="B194" s="294"/>
      <c r="C194" s="330" t="s">
        <v>407</v>
      </c>
      <c r="D194" s="269"/>
      <c r="E194" s="269"/>
      <c r="F194" s="292" t="s">
        <v>315</v>
      </c>
      <c r="G194" s="269"/>
      <c r="H194" s="269" t="s">
        <v>408</v>
      </c>
      <c r="I194" s="269" t="s">
        <v>344</v>
      </c>
      <c r="J194" s="269"/>
      <c r="K194" s="317"/>
    </row>
    <row r="195" s="1" customFormat="1" ht="15" customHeight="1">
      <c r="B195" s="323"/>
      <c r="C195" s="338"/>
      <c r="D195" s="303"/>
      <c r="E195" s="303"/>
      <c r="F195" s="303"/>
      <c r="G195" s="303"/>
      <c r="H195" s="303"/>
      <c r="I195" s="303"/>
      <c r="J195" s="303"/>
      <c r="K195" s="324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305"/>
      <c r="C197" s="315"/>
      <c r="D197" s="315"/>
      <c r="E197" s="315"/>
      <c r="F197" s="325"/>
      <c r="G197" s="315"/>
      <c r="H197" s="315"/>
      <c r="I197" s="315"/>
      <c r="J197" s="315"/>
      <c r="K197" s="305"/>
    </row>
    <row r="198" s="1" customFormat="1" ht="18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</row>
    <row r="199" s="1" customFormat="1" ht="13.5">
      <c r="B199" s="256"/>
      <c r="C199" s="257"/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1">
      <c r="B200" s="259"/>
      <c r="C200" s="260" t="s">
        <v>409</v>
      </c>
      <c r="D200" s="260"/>
      <c r="E200" s="260"/>
      <c r="F200" s="260"/>
      <c r="G200" s="260"/>
      <c r="H200" s="260"/>
      <c r="I200" s="260"/>
      <c r="J200" s="260"/>
      <c r="K200" s="261"/>
    </row>
    <row r="201" s="1" customFormat="1" ht="25.5" customHeight="1">
      <c r="B201" s="259"/>
      <c r="C201" s="339" t="s">
        <v>410</v>
      </c>
      <c r="D201" s="339"/>
      <c r="E201" s="339"/>
      <c r="F201" s="339" t="s">
        <v>411</v>
      </c>
      <c r="G201" s="340"/>
      <c r="H201" s="339" t="s">
        <v>412</v>
      </c>
      <c r="I201" s="339"/>
      <c r="J201" s="339"/>
      <c r="K201" s="261"/>
    </row>
    <row r="202" s="1" customFormat="1" ht="5.25" customHeight="1">
      <c r="B202" s="294"/>
      <c r="C202" s="289"/>
      <c r="D202" s="289"/>
      <c r="E202" s="289"/>
      <c r="F202" s="289"/>
      <c r="G202" s="315"/>
      <c r="H202" s="289"/>
      <c r="I202" s="289"/>
      <c r="J202" s="289"/>
      <c r="K202" s="317"/>
    </row>
    <row r="203" s="1" customFormat="1" ht="15" customHeight="1">
      <c r="B203" s="294"/>
      <c r="C203" s="269" t="s">
        <v>402</v>
      </c>
      <c r="D203" s="269"/>
      <c r="E203" s="269"/>
      <c r="F203" s="292" t="s">
        <v>42</v>
      </c>
      <c r="G203" s="269"/>
      <c r="H203" s="269" t="s">
        <v>413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43</v>
      </c>
      <c r="G204" s="269"/>
      <c r="H204" s="269" t="s">
        <v>414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46</v>
      </c>
      <c r="G205" s="269"/>
      <c r="H205" s="269" t="s">
        <v>415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44</v>
      </c>
      <c r="G206" s="269"/>
      <c r="H206" s="269" t="s">
        <v>416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 t="s">
        <v>45</v>
      </c>
      <c r="G207" s="269"/>
      <c r="H207" s="269" t="s">
        <v>417</v>
      </c>
      <c r="I207" s="269"/>
      <c r="J207" s="269"/>
      <c r="K207" s="317"/>
    </row>
    <row r="208" s="1" customFormat="1" ht="15" customHeight="1">
      <c r="B208" s="294"/>
      <c r="C208" s="269"/>
      <c r="D208" s="269"/>
      <c r="E208" s="269"/>
      <c r="F208" s="292"/>
      <c r="G208" s="269"/>
      <c r="H208" s="269"/>
      <c r="I208" s="269"/>
      <c r="J208" s="269"/>
      <c r="K208" s="317"/>
    </row>
    <row r="209" s="1" customFormat="1" ht="15" customHeight="1">
      <c r="B209" s="294"/>
      <c r="C209" s="269" t="s">
        <v>356</v>
      </c>
      <c r="D209" s="269"/>
      <c r="E209" s="269"/>
      <c r="F209" s="292" t="s">
        <v>78</v>
      </c>
      <c r="G209" s="269"/>
      <c r="H209" s="269" t="s">
        <v>418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253</v>
      </c>
      <c r="G210" s="269"/>
      <c r="H210" s="269" t="s">
        <v>254</v>
      </c>
      <c r="I210" s="269"/>
      <c r="J210" s="269"/>
      <c r="K210" s="317"/>
    </row>
    <row r="211" s="1" customFormat="1" ht="15" customHeight="1">
      <c r="B211" s="294"/>
      <c r="C211" s="269"/>
      <c r="D211" s="269"/>
      <c r="E211" s="269"/>
      <c r="F211" s="292" t="s">
        <v>251</v>
      </c>
      <c r="G211" s="269"/>
      <c r="H211" s="269" t="s">
        <v>419</v>
      </c>
      <c r="I211" s="269"/>
      <c r="J211" s="269"/>
      <c r="K211" s="317"/>
    </row>
    <row r="212" s="1" customFormat="1" ht="15" customHeight="1">
      <c r="B212" s="341"/>
      <c r="C212" s="269"/>
      <c r="D212" s="269"/>
      <c r="E212" s="269"/>
      <c r="F212" s="292" t="s">
        <v>82</v>
      </c>
      <c r="G212" s="330"/>
      <c r="H212" s="321" t="s">
        <v>83</v>
      </c>
      <c r="I212" s="321"/>
      <c r="J212" s="321"/>
      <c r="K212" s="342"/>
    </row>
    <row r="213" s="1" customFormat="1" ht="15" customHeight="1">
      <c r="B213" s="341"/>
      <c r="C213" s="269"/>
      <c r="D213" s="269"/>
      <c r="E213" s="269"/>
      <c r="F213" s="292" t="s">
        <v>255</v>
      </c>
      <c r="G213" s="330"/>
      <c r="H213" s="321" t="s">
        <v>227</v>
      </c>
      <c r="I213" s="321"/>
      <c r="J213" s="321"/>
      <c r="K213" s="342"/>
    </row>
    <row r="214" s="1" customFormat="1" ht="15" customHeight="1">
      <c r="B214" s="341"/>
      <c r="C214" s="269"/>
      <c r="D214" s="269"/>
      <c r="E214" s="269"/>
      <c r="F214" s="292"/>
      <c r="G214" s="330"/>
      <c r="H214" s="321"/>
      <c r="I214" s="321"/>
      <c r="J214" s="321"/>
      <c r="K214" s="342"/>
    </row>
    <row r="215" s="1" customFormat="1" ht="15" customHeight="1">
      <c r="B215" s="341"/>
      <c r="C215" s="269" t="s">
        <v>380</v>
      </c>
      <c r="D215" s="269"/>
      <c r="E215" s="269"/>
      <c r="F215" s="292">
        <v>1</v>
      </c>
      <c r="G215" s="330"/>
      <c r="H215" s="321" t="s">
        <v>420</v>
      </c>
      <c r="I215" s="321"/>
      <c r="J215" s="321"/>
      <c r="K215" s="342"/>
    </row>
    <row r="216" s="1" customFormat="1" ht="15" customHeight="1">
      <c r="B216" s="341"/>
      <c r="C216" s="269"/>
      <c r="D216" s="269"/>
      <c r="E216" s="269"/>
      <c r="F216" s="292">
        <v>2</v>
      </c>
      <c r="G216" s="330"/>
      <c r="H216" s="321" t="s">
        <v>421</v>
      </c>
      <c r="I216" s="321"/>
      <c r="J216" s="321"/>
      <c r="K216" s="342"/>
    </row>
    <row r="217" s="1" customFormat="1" ht="15" customHeight="1">
      <c r="B217" s="341"/>
      <c r="C217" s="269"/>
      <c r="D217" s="269"/>
      <c r="E217" s="269"/>
      <c r="F217" s="292">
        <v>3</v>
      </c>
      <c r="G217" s="330"/>
      <c r="H217" s="321" t="s">
        <v>422</v>
      </c>
      <c r="I217" s="321"/>
      <c r="J217" s="321"/>
      <c r="K217" s="342"/>
    </row>
    <row r="218" s="1" customFormat="1" ht="15" customHeight="1">
      <c r="B218" s="341"/>
      <c r="C218" s="269"/>
      <c r="D218" s="269"/>
      <c r="E218" s="269"/>
      <c r="F218" s="292">
        <v>4</v>
      </c>
      <c r="G218" s="330"/>
      <c r="H218" s="321" t="s">
        <v>423</v>
      </c>
      <c r="I218" s="321"/>
      <c r="J218" s="321"/>
      <c r="K218" s="342"/>
    </row>
    <row r="219" s="1" customFormat="1" ht="12.75" customHeight="1">
      <c r="B219" s="343"/>
      <c r="C219" s="344"/>
      <c r="D219" s="344"/>
      <c r="E219" s="344"/>
      <c r="F219" s="344"/>
      <c r="G219" s="344"/>
      <c r="H219" s="344"/>
      <c r="I219" s="344"/>
      <c r="J219" s="344"/>
      <c r="K219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Samkova</dc:creator>
  <cp:lastModifiedBy>Samkova</cp:lastModifiedBy>
  <dcterms:created xsi:type="dcterms:W3CDTF">2025-09-09T07:25:43Z</dcterms:created>
  <dcterms:modified xsi:type="dcterms:W3CDTF">2025-09-09T07:25:46Z</dcterms:modified>
</cp:coreProperties>
</file>